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c.acosta\Desktop\CARTA DE SUBSANACION\Subsanacion de Quejas\"/>
    </mc:Choice>
  </mc:AlternateContent>
  <xr:revisionPtr revIDLastSave="0" documentId="13_ncr:1_{31AD5D5D-ACEF-4A28-A25B-581845911E07}" xr6:coauthVersionLast="47" xr6:coauthVersionMax="47" xr10:uidLastSave="{00000000-0000-0000-0000-000000000000}"/>
  <bookViews>
    <workbookView xWindow="-120" yWindow="-120" windowWidth="24240" windowHeight="13140" activeTab="5" xr2:uid="{7B044FA1-DFF5-4845-BC63-18BBB182C120}"/>
  </bookViews>
  <sheets>
    <sheet name="Matriz" sheetId="1" r:id="rId1"/>
    <sheet name="Base de Datos" sheetId="2" r:id="rId2"/>
    <sheet name="Ene-Mar" sheetId="3" r:id="rId3"/>
    <sheet name="Abr-Jun" sheetId="4" r:id="rId4"/>
    <sheet name="Jul-Sep" sheetId="5" r:id="rId5"/>
    <sheet name="Oct-Dic" sheetId="6" r:id="rId6"/>
    <sheet name="Servicio al Cliente" sheetId="7" r:id="rId7"/>
  </sheets>
  <externalReferences>
    <externalReference r:id="rId8"/>
  </externalReferences>
  <definedNames>
    <definedName name="_xlnm.Print_Area" localSheetId="3">'Abr-Jun'!$A$3:$R$20</definedName>
    <definedName name="_xlnm.Print_Area" localSheetId="4">'Jul-Sep'!$A$1:$R$18</definedName>
  </definedNames>
  <calcPr calcId="191029"/>
  <pivotCaches>
    <pivotCache cacheId="2" r:id="rId9"/>
    <pivotCache cacheId="3" r:id="rId1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2" i="7" l="1"/>
  <c r="G13" i="7"/>
  <c r="G4" i="7"/>
  <c r="E14" i="6"/>
  <c r="C12" i="5"/>
  <c r="C14" i="5"/>
  <c r="C15" i="5"/>
  <c r="C7" i="5"/>
  <c r="E54" i="2"/>
  <c r="C13" i="5" s="1"/>
  <c r="E53" i="2"/>
  <c r="C11" i="5" s="1"/>
  <c r="C53" i="2"/>
  <c r="D53" i="2"/>
  <c r="E23" i="2" l="1"/>
  <c r="C4" i="5" s="1"/>
  <c r="E22" i="2"/>
  <c r="C5" i="5" s="1"/>
  <c r="E21" i="2"/>
  <c r="C6" i="5" s="1"/>
  <c r="E19" i="2"/>
  <c r="C8" i="5" s="1"/>
  <c r="D19" i="2"/>
  <c r="C10" i="4" s="1"/>
  <c r="C12" i="3"/>
  <c r="E12" i="3" s="1"/>
  <c r="C14" i="3"/>
  <c r="C15" i="3"/>
  <c r="C16" i="3"/>
  <c r="E16" i="3" s="1"/>
  <c r="F16" i="3" s="1"/>
  <c r="C7" i="3"/>
  <c r="E7" i="3" s="1"/>
  <c r="F7" i="3" s="1"/>
  <c r="E16" i="5"/>
  <c r="F16" i="5" s="1"/>
  <c r="C14" i="4"/>
  <c r="E14" i="4" s="1"/>
  <c r="F14" i="4" s="1"/>
  <c r="C16" i="4"/>
  <c r="E16" i="4" s="1"/>
  <c r="F16" i="4" s="1"/>
  <c r="C17" i="4"/>
  <c r="E17" i="4" s="1"/>
  <c r="F17" i="4" s="1"/>
  <c r="E18" i="4"/>
  <c r="F18" i="4" s="1"/>
  <c r="C9" i="4"/>
  <c r="D54" i="2"/>
  <c r="C15" i="4" s="1"/>
  <c r="D59" i="2"/>
  <c r="C54" i="2"/>
  <c r="C13" i="3" s="1"/>
  <c r="C11" i="3"/>
  <c r="D23" i="2"/>
  <c r="C6" i="4" s="1"/>
  <c r="E6" i="4" s="1"/>
  <c r="G6" i="4" s="1"/>
  <c r="D22" i="2"/>
  <c r="C7" i="4" s="1"/>
  <c r="D21" i="2"/>
  <c r="C8" i="4" s="1"/>
  <c r="C23" i="2"/>
  <c r="C4" i="3" s="1"/>
  <c r="C22" i="2"/>
  <c r="C5" i="3" s="1"/>
  <c r="C21" i="2"/>
  <c r="C6" i="3" s="1"/>
  <c r="C19" i="2"/>
  <c r="C8" i="3" s="1"/>
  <c r="G20" i="2"/>
  <c r="E17" i="6"/>
  <c r="F17" i="6" s="1"/>
  <c r="E16" i="6"/>
  <c r="E15" i="6"/>
  <c r="G14" i="6"/>
  <c r="E10" i="6"/>
  <c r="E7" i="6"/>
  <c r="F59" i="2"/>
  <c r="G58" i="2"/>
  <c r="G57" i="2"/>
  <c r="G56" i="2"/>
  <c r="G55" i="2"/>
  <c r="F24" i="2"/>
  <c r="F16" i="6" l="1"/>
  <c r="G16" i="6"/>
  <c r="G15" i="7"/>
  <c r="G7" i="6"/>
  <c r="F15" i="6"/>
  <c r="G14" i="7"/>
  <c r="F10" i="6"/>
  <c r="E59" i="2"/>
  <c r="E24" i="2"/>
  <c r="E4" i="5"/>
  <c r="G4" i="5" s="1"/>
  <c r="E5" i="5"/>
  <c r="E8" i="5"/>
  <c r="C13" i="4"/>
  <c r="E13" i="5"/>
  <c r="E6" i="5"/>
  <c r="G6" i="5" s="1"/>
  <c r="E11" i="5"/>
  <c r="E4" i="3"/>
  <c r="F4" i="3" s="1"/>
  <c r="F12" i="3"/>
  <c r="E13" i="3"/>
  <c r="G13" i="3" s="1"/>
  <c r="E14" i="3"/>
  <c r="F14" i="3" s="1"/>
  <c r="E8" i="3"/>
  <c r="G8" i="3" s="1"/>
  <c r="E15" i="3"/>
  <c r="F15" i="3" s="1"/>
  <c r="E11" i="3"/>
  <c r="G11" i="3" s="1"/>
  <c r="E5" i="3"/>
  <c r="G5" i="3" s="1"/>
  <c r="E6" i="3"/>
  <c r="F6" i="3" s="1"/>
  <c r="E14" i="5"/>
  <c r="F14" i="5" s="1"/>
  <c r="E15" i="5"/>
  <c r="F15" i="5" s="1"/>
  <c r="E12" i="5"/>
  <c r="F12" i="5" s="1"/>
  <c r="E7" i="5"/>
  <c r="F7" i="5" s="1"/>
  <c r="E15" i="4"/>
  <c r="F15" i="4" s="1"/>
  <c r="E10" i="4"/>
  <c r="G10" i="4" s="1"/>
  <c r="E9" i="4"/>
  <c r="F9" i="4" s="1"/>
  <c r="E8" i="4"/>
  <c r="G8" i="4" s="1"/>
  <c r="E7" i="4"/>
  <c r="G7" i="4" s="1"/>
  <c r="G53" i="2"/>
  <c r="F6" i="4"/>
  <c r="C59" i="2"/>
  <c r="G54" i="2"/>
  <c r="D24" i="2"/>
  <c r="G19" i="2"/>
  <c r="G21" i="2"/>
  <c r="G22" i="2"/>
  <c r="G23" i="2"/>
  <c r="F7" i="6"/>
  <c r="E8" i="6"/>
  <c r="E6" i="6"/>
  <c r="G6" i="7" s="1"/>
  <c r="E11" i="6"/>
  <c r="E9" i="6"/>
  <c r="G9" i="7" s="1"/>
  <c r="F14" i="6"/>
  <c r="C24" i="2"/>
  <c r="G7" i="7" l="1"/>
  <c r="G8" i="7"/>
  <c r="G9" i="6"/>
  <c r="F11" i="6"/>
  <c r="G11" i="6"/>
  <c r="G6" i="6"/>
  <c r="G5" i="7"/>
  <c r="F8" i="6"/>
  <c r="F5" i="3"/>
  <c r="G5" i="5"/>
  <c r="F5" i="5"/>
  <c r="G13" i="5"/>
  <c r="F13" i="5"/>
  <c r="F4" i="5"/>
  <c r="G11" i="5"/>
  <c r="F11" i="5"/>
  <c r="F6" i="5"/>
  <c r="F8" i="3"/>
  <c r="G6" i="3"/>
  <c r="G4" i="3"/>
  <c r="F13" i="3"/>
  <c r="F11" i="3"/>
  <c r="F8" i="5"/>
  <c r="G15" i="4"/>
  <c r="F10" i="4"/>
  <c r="E13" i="4"/>
  <c r="F13" i="4" s="1"/>
  <c r="F8" i="4"/>
  <c r="F7" i="4"/>
  <c r="G59" i="2"/>
  <c r="G24" i="2"/>
  <c r="F6" i="6"/>
  <c r="F9" i="6"/>
  <c r="G13" i="4" l="1"/>
</calcChain>
</file>

<file path=xl/sharedStrings.xml><?xml version="1.0" encoding="utf-8"?>
<sst xmlns="http://schemas.openxmlformats.org/spreadsheetml/2006/main" count="2938" uniqueCount="1007">
  <si>
    <t>Numero</t>
  </si>
  <si>
    <t>Nombre</t>
  </si>
  <si>
    <t>Apellido</t>
  </si>
  <si>
    <t>Numero Telefonico</t>
  </si>
  <si>
    <t>Sexo</t>
  </si>
  <si>
    <t>Caso</t>
  </si>
  <si>
    <t>Unidad</t>
  </si>
  <si>
    <t>Corredor</t>
  </si>
  <si>
    <t>Turno</t>
  </si>
  <si>
    <t>Dia</t>
  </si>
  <si>
    <t>Mes</t>
  </si>
  <si>
    <t>año</t>
  </si>
  <si>
    <t>Formal excusa</t>
  </si>
  <si>
    <t>Especificar Razones de incumplimientos</t>
  </si>
  <si>
    <t>Regimen diciplinario</t>
  </si>
  <si>
    <t>Ejecucion disciplinaria</t>
  </si>
  <si>
    <t>Caso General</t>
  </si>
  <si>
    <t xml:space="preserve">Agresion </t>
  </si>
  <si>
    <t>Fecha del dia</t>
  </si>
  <si>
    <t>Medio de Solicitud</t>
  </si>
  <si>
    <t>Marleny</t>
  </si>
  <si>
    <t>809-412-5389</t>
  </si>
  <si>
    <t>a</t>
  </si>
  <si>
    <t>Conductor incumplió la parada que esta en la Plaza de la Salud, ya que iba hablando por el celular y favor de mejorar la frecuencia.</t>
  </si>
  <si>
    <t>C-14, Naco</t>
  </si>
  <si>
    <t>Turno 2</t>
  </si>
  <si>
    <t xml:space="preserve">Diciembre </t>
  </si>
  <si>
    <t>Muchas gracias por la información; lo correcto es que el conductor deje los usuarios justamente en las paradas, aunqque nos llegan informaciones de que en repetidas ocasiones otros vehículos principalmente de tránsporte público obstaculizan las mismas. Esperamos que no vuelva a suceder o nos veremos en la obligación de tomar otras medidas mas drásticas. Con relación a la frecuencia, estamos trabajando en la incorporación de mas unidades para disminuir el tiempo de espera. Externamos sinceras disculpas por el importuno.</t>
  </si>
  <si>
    <t>Se le realizó un llamado de atención al conductor, ya que debe estar pendiente de la solicitud de parada.</t>
  </si>
  <si>
    <t>Incumplimiento de Paradas</t>
  </si>
  <si>
    <t>N/A</t>
  </si>
  <si>
    <t xml:space="preserve">05 de enero </t>
  </si>
  <si>
    <t xml:space="preserve">Ricardo </t>
  </si>
  <si>
    <t>Pacheco</t>
  </si>
  <si>
    <t>809-851-4046</t>
  </si>
  <si>
    <t>Conductor conduce de forma temeraria.</t>
  </si>
  <si>
    <t>15-080</t>
  </si>
  <si>
    <t>C-12, Los Ríos</t>
  </si>
  <si>
    <t>Enero</t>
  </si>
  <si>
    <t>Saludos, gracias por informarnos a cerca del manejo incorrecto de nuestro conductor; esperamos seguir contando con su colaboración.</t>
  </si>
  <si>
    <t>Le hicimos un llamado de atención para que maneje de acuerdo a las leyes de tránsito y a las establecids en nuestra Institución. De repetirse dicha conducta, tomaremos otro tipo de medida.</t>
  </si>
  <si>
    <t>Manejo Temerario</t>
  </si>
  <si>
    <t xml:space="preserve">13 de enero </t>
  </si>
  <si>
    <t>Roybel</t>
  </si>
  <si>
    <t>849-267-3063</t>
  </si>
  <si>
    <t>En dirección Este-Oeste los autobuses los autobuses no se estan parando en la parada del puente Juan Carlos y tardan más de (45) minutos y favor de colocar un supervisor permanente en la parada del puente Juan Carlos.</t>
  </si>
  <si>
    <t>C-10, Independencia</t>
  </si>
  <si>
    <t>Turno 1</t>
  </si>
  <si>
    <t>Muchas gracias por preferirnos como medio de transporte; con relación a su queja, estamos investigando la razón del incumplimiento de la referida parada, ocasionando con esto malestar a nuestros usuarios. En otro orden, acogemos la sugerencia y enviaremos supervisores para identificar a los conductores que están incurriendo en dicha falta.</t>
  </si>
  <si>
    <t xml:space="preserve">Cricely  </t>
  </si>
  <si>
    <t>Núñez</t>
  </si>
  <si>
    <t>849-263-0369</t>
  </si>
  <si>
    <t>Conductor incumplió parada del Km.9 de la Autop. Duarte.</t>
  </si>
  <si>
    <t>C-4, Kennedy</t>
  </si>
  <si>
    <t>Gracias por informarnos; nuestros conductores deben cumplir con todas las paradas establecidas según las normas de la Institución y de no cumplir con esto, tomaremos otras medas mas drásticas.</t>
  </si>
  <si>
    <t>Le haremos un llamado extensivo a todos los conductores de ese corredor, debido a que su queja no especifica el número de ficha del autobús.</t>
  </si>
  <si>
    <t>Magalys</t>
  </si>
  <si>
    <t>Martínez</t>
  </si>
  <si>
    <t>809-817-6122</t>
  </si>
  <si>
    <t>Conductor maneja de forma temeraria entre las Av. Las Américas, Av. Sabana Larga y Av. España iba rebasando.</t>
  </si>
  <si>
    <t>A-19-068</t>
  </si>
  <si>
    <t>C-1, 27 de Febrero</t>
  </si>
  <si>
    <t>Saludos, su información es muy importante para nosotros. Nuestra Institución capacita a los conductores/a para que manejen en todas las vías apegadas a las leyes de tránsito y a nuestras normas, pero hacemos énfasis en la Av. Las Américas, ya que es altamente peligrosa.</t>
  </si>
  <si>
    <t>Le haremos un llamado de atención verbal.</t>
  </si>
  <si>
    <t>Eliza</t>
  </si>
  <si>
    <t xml:space="preserve">García </t>
  </si>
  <si>
    <t>809-721-5471</t>
  </si>
  <si>
    <t>Los conductores están incumpliendo  la parada de los mueblecitos, ahora deja a todos los usuarios en la parada frente Induveca Km.13 Autopista Duarte y los usuarios corren peligro en dicha parada.</t>
  </si>
  <si>
    <t>Saludos, gracias por utilizar nuestro servicio; con relación a su queja tomamos la medida de eliminar la parada de los mueblecitos de manera tránsitoria por motivo de seguridad, pero le informamos ques estamos trabajando en miras de buscar una pronta solución para la tranquilidad de nuestros usuarios.</t>
  </si>
  <si>
    <t>Etiquetas de fila</t>
  </si>
  <si>
    <t>Total general</t>
  </si>
  <si>
    <t>Cuenta de Numero</t>
  </si>
  <si>
    <t>Etiquetas de columna</t>
  </si>
  <si>
    <t>Tipo de Queja</t>
  </si>
  <si>
    <t>Estandar</t>
  </si>
  <si>
    <t>Primer Trimestre</t>
  </si>
  <si>
    <t>Segundo Trimestre</t>
  </si>
  <si>
    <t>Tercer Trimestre</t>
  </si>
  <si>
    <t>Cuarto Trimestre</t>
  </si>
  <si>
    <t>Total General</t>
  </si>
  <si>
    <t>Agresión Verbal</t>
  </si>
  <si>
    <t>100% de quejas procesadas en un tiempo no mayor a 10 dias laborales</t>
  </si>
  <si>
    <t>Exceso de Velocidad</t>
  </si>
  <si>
    <t>Facilidad de Acceso</t>
  </si>
  <si>
    <t>Reduccion de Usuarios a 60% por temas de COVID-19</t>
  </si>
  <si>
    <t>Call Center</t>
  </si>
  <si>
    <t xml:space="preserve">Correo Electronico </t>
  </si>
  <si>
    <t>Presencial</t>
  </si>
  <si>
    <t>SAIP</t>
  </si>
  <si>
    <t>Buzon de Quejas</t>
  </si>
  <si>
    <t xml:space="preserve">Luis </t>
  </si>
  <si>
    <t>Feliz</t>
  </si>
  <si>
    <t>Buenos días el chofer de esa ficha no deja a nadie donde le dicen a todo lo dejo lejos de donde se le pedia que lo dejara eso paso en horas de las 8:45 a.m. en la ruta de la Bolivar.</t>
  </si>
  <si>
    <t>16-026</t>
  </si>
  <si>
    <t xml:space="preserve"> Saludos, gracias por la informaciòn. Con relaciòn a este conductor le haremos un llamado de atenciòn para que está situación no vuelva a ocurrir ya de que esto es una violación a las normas de la institución,  esperando que dicha acción no vuelva a ocurrir. Le pedimos excusa por el inconveniente sucedido.</t>
  </si>
  <si>
    <t>Se le realizó un llamado de atención para que maneje de acuerdo a las leyes de tránsito y a las normas establecidas en nuestra Institución. De repetirse dicha conducta, tomaremos otro tipo de medida.</t>
  </si>
  <si>
    <t>Dionicio</t>
  </si>
  <si>
    <t>Ventura</t>
  </si>
  <si>
    <t>809-777-8435</t>
  </si>
  <si>
    <t>Porqué las guaguas que van hasta el Huacalito no se paran en las paradas que estan después de la Máximo Gómez, aunque uno le haga seña, ya le ha pasado más de 5 (cinco) veces.</t>
  </si>
  <si>
    <t>Saludos, gracias por suministrarnos la información; hasta las unidades que llegan al Huacalito deben detenerse en todas las paradas establecidas por la Institución. Enviaremos un supervisor para verificar los conductores que están violentando las normas establecidas. Externamos sinceras disculpas por los inconvenientes causados.</t>
  </si>
  <si>
    <t>Detectados los conductores que estén incurriendo en dicha práctica se les impondrá sanciones; de no corregirla, tomaremos otras medidas.</t>
  </si>
  <si>
    <t>Juan</t>
  </si>
  <si>
    <t>Nelson</t>
  </si>
  <si>
    <t>829-422-9356</t>
  </si>
  <si>
    <t>Conductor incumplió parada y dejó al envejeciente muy lejos, el Sr. Juan fue al módulo ha decir lo sucedido y no le hicieron caso.</t>
  </si>
  <si>
    <t>15-033</t>
  </si>
  <si>
    <t>C-16, Charles de Gaulle</t>
  </si>
  <si>
    <t>Estimado señor lamentamos los inconvenientes ocasionados. Sinceras disculpas.</t>
  </si>
  <si>
    <t>Contactamos al conductor de la unidad y hemos tomado las acciones que establece el protocolo cuando un colaborador incurre en dicho acto.</t>
  </si>
  <si>
    <t xml:space="preserve">Juan </t>
  </si>
  <si>
    <t>Rene</t>
  </si>
  <si>
    <t>829-712-2724</t>
  </si>
  <si>
    <t>Saludos! Por este medio quiero denunciar la conducta temeraria del conductor del autobús antes mencionado de la ruta 27 de febrero, dicho conductor en menos de (30) minutos pudo ver como le cerraba a los demás vehículos, abusando del tamaño de su autobús tipo gusano de giro amplio, frenando de golpes y a corta distancia de los demás vehículos y los pasajeros dentro de todo un caos. Esta clase de personas le hace mucho daño a la institución.</t>
  </si>
  <si>
    <t>A-19-029</t>
  </si>
  <si>
    <t>Saludos, nuestra Institución no tolera ese tipo de conducta a nuestros colaboradores, más aún cuando nos ocupamos de capacitarlos sobre el manejo de los autobuses para evitar accidentes y trato para con nuestros clientes/usuarios; por lo que esperamos que no vuelva a ocurrir dicha situación. Muchas gracias por suministrarnos la información y esperamos seguir contando con su colaboración.</t>
  </si>
  <si>
    <t>Se le realizó una amonestación para que maneje de acuerdo a las leyes de Tránsito y a las normas de nuestra Institución.</t>
  </si>
  <si>
    <t>Rafael</t>
  </si>
  <si>
    <t xml:space="preserve">Hernández </t>
  </si>
  <si>
    <t>El miercoles 26/1/2022 alrededor de las 03:00 p.m., ambos conductores iban manejando de forma temeraria, prácticamente hechando carrera de un carril a otro y por poco colisiona el vehículo del Sr. Hernández.</t>
  </si>
  <si>
    <t>A-19-021 y A-19-004</t>
  </si>
  <si>
    <t>27 de Febrero</t>
  </si>
  <si>
    <t>Amonestación de forma verbal.</t>
  </si>
  <si>
    <t xml:space="preserve">Osiris </t>
  </si>
  <si>
    <t>Rodríguez</t>
  </si>
  <si>
    <t xml:space="preserve"> 829-592-9150</t>
  </si>
  <si>
    <t>12-075</t>
  </si>
  <si>
    <t>Santiago</t>
  </si>
  <si>
    <t>Nuestros conductores deben conducir de acuerdo a las leyes de Tránsito y a las normas establecidas por la Institución que especifican que deben mantenerse conduciendo en el carril derecho para evitar inconvenientes al momento de hacer la parada para que los usuarios aborden/bajen del autobús. Agradecemos su información y la confianza en nuestro servicio.</t>
  </si>
  <si>
    <t>Se le realizó un llamado de atención a nuestro colaborador.</t>
  </si>
  <si>
    <t>María Celeste</t>
  </si>
  <si>
    <t xml:space="preserve">González </t>
  </si>
  <si>
    <t>829-524-3922</t>
  </si>
  <si>
    <t>Conductor conduce de forma temeraria, no espero que la Sra. María terminara de desmontarse y se cayó dentro dl autobús ocasionándoles fuertes moretones debido al incidente.</t>
  </si>
  <si>
    <t>19-156</t>
  </si>
  <si>
    <t>Gracias por preferirnos y por la confianza en nuestro servicio, el cual seguimos mejorando en favor de la población. Esperamos no se repita tal situación.</t>
  </si>
  <si>
    <t>Se le realizó un llamado de atención al conductor para que conduzca apegado a las leyes de tránsito y a las normas de la Institución.</t>
  </si>
  <si>
    <t xml:space="preserve">Francis </t>
  </si>
  <si>
    <t xml:space="preserve">Gúzman </t>
  </si>
  <si>
    <t>809-910-6447</t>
  </si>
  <si>
    <t>Conductor iba manejando de un carril a otro.</t>
  </si>
  <si>
    <t>16-091</t>
  </si>
  <si>
    <t>Febrero</t>
  </si>
  <si>
    <t>Saludos, gracias por informarnos sobre el comportamiento de nuestro colaborador acerca del manejo del autobús. OMSA capacita su personal sobre el usocorrecto de los vehículos, apegadas a las leyes de Tránsito y a las normas correspondientes.  Disculpe lo ocurrido, esperamos que no vuelva a repetir.</t>
  </si>
  <si>
    <t>Se le realizó un llamado de atención por violentar las normas de la Institución.</t>
  </si>
  <si>
    <t>Lugo</t>
  </si>
  <si>
    <t>809-703-8109</t>
  </si>
  <si>
    <t>19-103</t>
  </si>
  <si>
    <t>C-12, Linconl</t>
  </si>
  <si>
    <t>Hola, Omsa se preocupa porque los conductores manejen de acuerdo a las leyes de Trànsito y a las normas establecidas, incluyendo así las instrucciones que se les dan en los entrenamientos cuando a su ingreso.</t>
  </si>
  <si>
    <t>Le realizamos un llamado de atención al conductor; no así corregida dicha falta, tomaremos otras medidas.</t>
  </si>
  <si>
    <t xml:space="preserve">Doris </t>
  </si>
  <si>
    <t>Miranda</t>
  </si>
  <si>
    <t>829-755-4318</t>
  </si>
  <si>
    <t>Conductor conducia de forma temeraria.</t>
  </si>
  <si>
    <t>15-079</t>
  </si>
  <si>
    <t>Saludos, disculpe la conducta inapropiada del conductor, la cual no apoyamos. Nuestro personal es instruido para que conduzca apegado a las leyes de Tránsito y a las normas de la Institución, que prohíbe los rebases al igual que andas de un carril ba otro.</t>
  </si>
  <si>
    <t>Se le llamó  la atención al conductor, para que cumpla las instrucciones como corresponde.</t>
  </si>
  <si>
    <t>Manuel</t>
  </si>
  <si>
    <t xml:space="preserve">de la Rosa </t>
  </si>
  <si>
    <t>829-873-4694</t>
  </si>
  <si>
    <t>Conductor conduce de forma temeraria, producto a este el usuario tuvo una caída dentro del autobús, ya que anda muy rápido.</t>
  </si>
  <si>
    <t>15-053</t>
  </si>
  <si>
    <t>Saludos, le agradecemos la información, al tiempo que le informamos que contamos con un personal que instruye a los conductores en lo relacionado al manejo de los autobuses de acuerdo a las leyes de Tránsito  y a las normas establecidas por la Institución; y que deben esperar que los usuarios se acomoden para poner el vehículo en marcha. . Externamos sinceras disculpas por lo ocurrido. Gracias por utilizar nuestro servicio.</t>
  </si>
  <si>
    <t>Se le realizó una amonestación por dicha falta.</t>
  </si>
  <si>
    <t xml:space="preserve">Tania </t>
  </si>
  <si>
    <t>Márquez</t>
  </si>
  <si>
    <t>849-650-1122</t>
  </si>
  <si>
    <t>Conductor conduce de forma temeraria en un carril que no le correspondía.</t>
  </si>
  <si>
    <t>Disculpe la forma inapropiada de conducir de nuestro colaborador, a los conductores se les instruye para que manejen de acuerdo a las leyes de Tránsito y a las normas establecidas por la Institución, que prohíbe los rebases brusco y manejar en el carril de la derecha y a la velocidad establecida por la ley de Tránsito. Esperamos no se repita tan incómoda situación.</t>
  </si>
  <si>
    <t>Le haremos un llamado de atención por dicha conducta.</t>
  </si>
  <si>
    <t>Jenny Soribel</t>
  </si>
  <si>
    <t>del Rosario Peña</t>
  </si>
  <si>
    <t>829-974-3359</t>
  </si>
  <si>
    <t>La Sra. Jenny es discapacitada, el conductor le incumplió parada, cuando se le solitó (3) tres veces antes de llegar a la parada destino (parada de Plaza Lama)</t>
  </si>
  <si>
    <t>15-005</t>
  </si>
  <si>
    <t>Saludos, Lamentamos lo sucedido y reprobamos esa conducta. Esta Institución tiene un compromiso con la población en general, pero en especial con las que tienen algun tipo de condición en espacial / discapacidad, lo cual se le pone en conocimiento a los conductores / cajeros al ingresar a la Institución.</t>
  </si>
  <si>
    <t>En tal sentido, se le realizó una amonestación, incluyendo tambien al cajero, para que presten más atención a la solicitud de paradas.</t>
  </si>
  <si>
    <t>Correo Electronico</t>
  </si>
  <si>
    <t>Gracias por informarnos sobre la conducta inapropiada de esos conductores, la que reprochamos tanjantemente. Las normas de la Institución prohíben los rebases y siempre se les manifiesta que deben manejar en el carril de la derecha, por lo que de reincidir en dicha conducta tomaremos medidas</t>
  </si>
  <si>
    <t xml:space="preserve">28 de enero </t>
  </si>
  <si>
    <t>19 de enero</t>
  </si>
  <si>
    <t>01 de febrero</t>
  </si>
  <si>
    <t>03 de febrero</t>
  </si>
  <si>
    <t>25 de enero</t>
  </si>
  <si>
    <t>04 de febrero</t>
  </si>
  <si>
    <t>08 de febrero</t>
  </si>
  <si>
    <t>16 de febrero</t>
  </si>
  <si>
    <t xml:space="preserve">Fermin Santana </t>
  </si>
  <si>
    <t>809-913-9932</t>
  </si>
  <si>
    <t xml:space="preserve">Conductor maneja de forma temeraria e incumple paradas </t>
  </si>
  <si>
    <t>15-017</t>
  </si>
  <si>
    <t>Reynoso</t>
  </si>
  <si>
    <t>829-465-6926</t>
  </si>
  <si>
    <t>15-092</t>
  </si>
  <si>
    <t>Marzo</t>
  </si>
  <si>
    <t>El chofer de este autobus es un incompetente grosero quebrantador de la ley e inhumano, este chofer no sabe guiar autobuses con personas dentro ya que los frenasos repentinos que hace ocasiona que las personas que se trasladan de pie se accidenten por frenar tan fuerte, varias personas se cayeron en dos ocasiones por esta acción, aparte de eso, este chofer no respeta las leyes de tránsito y se para los semaforos en rojo como es el de la Independencia con Italia y el que esta en la Mexico esquina San Carlos, tambien este chofer no se detiene en paradas cuando se le solicita parada y tampoco cuando hay pocos peatones esperando para subirse, este pasa de largo como es la parada de la loteria, la parada del Almamater, este chofer distribuye panfletos religiosos pero de cristiano no tiene nada, porfavor tomen carta en este asunto, gracias</t>
  </si>
  <si>
    <t>Deivi</t>
  </si>
  <si>
    <t>849-381-1524</t>
  </si>
  <si>
    <t xml:space="preserve">C-18, Juan Bosch </t>
  </si>
  <si>
    <t>19-041</t>
  </si>
  <si>
    <t>Quiso irse sin esperar pasajero y es imprudente</t>
  </si>
  <si>
    <t>Daurys</t>
  </si>
  <si>
    <t>Soto</t>
  </si>
  <si>
    <t>15-056</t>
  </si>
  <si>
    <t>C-6, Los Alcarrizos</t>
  </si>
  <si>
    <t xml:space="preserve">Hoy y como todos los dias es una lucha por coger la OMSA porque ninguno de los choferes le gusto pararse en esa parada y hoy día 2/3/2022 este chofer no se paro en esa parada e incluso que mas adelante se paro en las siguientes y montando pasajeros fuera de parada </t>
  </si>
  <si>
    <t>Olga Lidia</t>
  </si>
  <si>
    <t>829-561-4305</t>
  </si>
  <si>
    <t xml:space="preserve">Francisco </t>
  </si>
  <si>
    <t>Delgado</t>
  </si>
  <si>
    <t>829-558-4797</t>
  </si>
  <si>
    <t>Manejo temerario</t>
  </si>
  <si>
    <t>16-081</t>
  </si>
  <si>
    <t>Danny</t>
  </si>
  <si>
    <t>La Sra. Danny pidio parada a la muebleria que esta mas adelante del Supermercado Dragon de Oro y el conductor incumplio dicha parada porque esta no está señalizada</t>
  </si>
  <si>
    <t>15-065</t>
  </si>
  <si>
    <t>809-490-2248</t>
  </si>
  <si>
    <t xml:space="preserve">Este autobús luego de haber permanecido (20 minutos) esperandolo paso de largo en direccion Este-Oeste. Este conductor suele hacer pasar por el carril del medio y no pararse </t>
  </si>
  <si>
    <t>Moronta</t>
  </si>
  <si>
    <t>809-845-2589</t>
  </si>
  <si>
    <t xml:space="preserve">El chofer de dicha ruta nombrado como Ronny el dia de hoy manejaba de forma temeraria volando los pasajeros de sus respectivas paradas y realizando los cambios de el autobus a altas revoluciones de manera brusca causando que los pasajeros que abordan el autobus choquen uno con los otros, dicho conductor es reinsidente en este tipo de imprudencia </t>
  </si>
  <si>
    <t>16-082</t>
  </si>
  <si>
    <t>Mario</t>
  </si>
  <si>
    <t>Sojo</t>
  </si>
  <si>
    <t>829-386-6505</t>
  </si>
  <si>
    <t>El día 08/03/2022 a las 6:30 p.m. este conductor le permitio a un amigo de el llevar una bocina a alto volumen dentro del autobus y esto llevo a que el conductor discutiera y hasta pasara de parada a los usuarios ya que era muy molestosa la bulla</t>
  </si>
  <si>
    <t>16-083</t>
  </si>
  <si>
    <t>Rodriguez</t>
  </si>
  <si>
    <t>809-534-7946</t>
  </si>
  <si>
    <t>Los conductores de este corredor incumplen parada en la feria, ya que siempre se les hace seña y estos siguen</t>
  </si>
  <si>
    <t>Carla</t>
  </si>
  <si>
    <t>829-764-0427</t>
  </si>
  <si>
    <t xml:space="preserve">Manejo temerario, casi atropella a la Sr. Carla </t>
  </si>
  <si>
    <t>12-057</t>
  </si>
  <si>
    <t>Edgar</t>
  </si>
  <si>
    <t>Lora</t>
  </si>
  <si>
    <t>829-770-9760</t>
  </si>
  <si>
    <t>Es una mujer rubia que maneja una guagua gusano. Ella deja siempre en el medio del puente Juan Carlos donde no hay paradas. Ella deja los pasajeros en sus paradas y es una persona incompetente</t>
  </si>
  <si>
    <t>Cristy</t>
  </si>
  <si>
    <t>Gonzalez</t>
  </si>
  <si>
    <t>829-673-8821</t>
  </si>
  <si>
    <t>La cajera de este autobús ficha (15042) no quiso permitir La entreda de los estudiantes del politecnico Pilar Constanzo, según ella porque los estudiantes hacian mucho ruido. En sus palabras ella dijo que no los dejaran entrar, causando asi una discusion entre los pasajeros y ella por el abuso que estaba cometiendo</t>
  </si>
  <si>
    <t>15-042</t>
  </si>
  <si>
    <t>Martha</t>
  </si>
  <si>
    <t>Paulino</t>
  </si>
  <si>
    <t>809-942-6960</t>
  </si>
  <si>
    <t>La unidad 15-03 salió a las 09:40 a.m. e iba todo el camino utilizando el celular en ningun momento lo soltó, iba texteando y enviando nota de voz todo el trayecto</t>
  </si>
  <si>
    <t xml:space="preserve">Ivelisse </t>
  </si>
  <si>
    <t>Diaz Acosta</t>
  </si>
  <si>
    <t>829-679-9706</t>
  </si>
  <si>
    <t xml:space="preserve">La cajera le dijo al conductor que no montara los estudiantes del Politecnico Pilar Contanzo, la señora alego que ningun conductor le gusta montar estudiantes </t>
  </si>
  <si>
    <t>Maria</t>
  </si>
  <si>
    <t>Martinez</t>
  </si>
  <si>
    <t>809-307-3848</t>
  </si>
  <si>
    <t>El conductor incumplio la parada que esta proximo a la C/ Alma Mater</t>
  </si>
  <si>
    <t>16-025</t>
  </si>
  <si>
    <t>Cristal</t>
  </si>
  <si>
    <t>Bautista</t>
  </si>
  <si>
    <t>849-352-0664</t>
  </si>
  <si>
    <t>Conductor conduce de forma temeraria y se subio a la acera frente al Supermercado Olé de las Américas, por poco colisiona su vehiculo</t>
  </si>
  <si>
    <t>15-062</t>
  </si>
  <si>
    <t xml:space="preserve">Eddy </t>
  </si>
  <si>
    <t>Sánchez</t>
  </si>
  <si>
    <t>829-315-9904</t>
  </si>
  <si>
    <t>Conductor conduce de forma temeraria</t>
  </si>
  <si>
    <t>16-044</t>
  </si>
  <si>
    <t>Annie</t>
  </si>
  <si>
    <t>Segura</t>
  </si>
  <si>
    <t>849-404-9934</t>
  </si>
  <si>
    <t>Buenas tardes!!! Este chofer es muy mal educado porque se pedía la parada en el botón pero no funcionaba, pues se pedía con la boca pero el mismo no hacía caso decía que si no la pedíamos por el botón no se iba a parar. Educadamente se le solicitaba que abriera la puerta que se quedaban y no hacia caso. Y maneja muy mal... Gracias espero que lo tomen en cuenta los estados emocionales de esas personas son muy malo</t>
  </si>
  <si>
    <t>16-089</t>
  </si>
  <si>
    <t>Jose Guillermo</t>
  </si>
  <si>
    <t>Santana</t>
  </si>
  <si>
    <t>829-804-0108</t>
  </si>
  <si>
    <t>15-040</t>
  </si>
  <si>
    <t>Deivy</t>
  </si>
  <si>
    <t>849-850-3598</t>
  </si>
  <si>
    <t>Omar</t>
  </si>
  <si>
    <t>809-532-0928</t>
  </si>
  <si>
    <t>El dia 23/03/2022 a las 7:45 a.m. el conductor hizo un rebase temerario y colisionó el retrovisor del Sr. Omar</t>
  </si>
  <si>
    <t>19-010</t>
  </si>
  <si>
    <t>Alexis</t>
  </si>
  <si>
    <t>809-717-2131</t>
  </si>
  <si>
    <t xml:space="preserve">Incumplió parada, iba a exceso de velocidad y manejo temerario </t>
  </si>
  <si>
    <t>15-084</t>
  </si>
  <si>
    <t>Melida</t>
  </si>
  <si>
    <t>Castillo</t>
  </si>
  <si>
    <t>829-554-9637</t>
  </si>
  <si>
    <t xml:space="preserve">El conductor dejo fuera de su parada a un estudiante </t>
  </si>
  <si>
    <t>Aurora</t>
  </si>
  <si>
    <t>829-439-5743</t>
  </si>
  <si>
    <t xml:space="preserve">Tanto la cajera como el conductor tratan a las personas como que son animales </t>
  </si>
  <si>
    <t>19-051</t>
  </si>
  <si>
    <t>Peralta</t>
  </si>
  <si>
    <t>829-647-9086</t>
  </si>
  <si>
    <t>Conductor conduce de forma temeraria, realizando fuertes rebases como si anduviera en una bicicleta</t>
  </si>
  <si>
    <t>19-147</t>
  </si>
  <si>
    <t>Jose Alberto</t>
  </si>
  <si>
    <t>829-325-5669</t>
  </si>
  <si>
    <t>Conductor incumple paradas</t>
  </si>
  <si>
    <t>19-159</t>
  </si>
  <si>
    <t xml:space="preserve">Saludos, nuestra Institución gasta tiempo y dinero en la capacitación del personal a bordo, con el fin de brindar un servicio confiable a la población; hemos hecho acuerdos con otras instituciones para capacitar a conductores y cajeros en lo relacionado al manejo de conflictos, servicio al cliente y otros. Externamos nustro agradecimiento por informar acerca de esa conducta reprobable de nuestro colaborador; es de costumbre informarles como deben manejarse al volante, así eviten causar malestar a los usuarios y a los demás conductores que comparten las vías; en relación a las paradas, nuestras normas establecen el cumplimiento de todas sin excepción </t>
  </si>
  <si>
    <t>Saludos, estaremos tomando medidas al respecto a partir de su queja, le pedimos disculpas por los inconvenientes</t>
  </si>
  <si>
    <t xml:space="preserve">14 de marzo </t>
  </si>
  <si>
    <t xml:space="preserve">10 de marzo </t>
  </si>
  <si>
    <t>Saludos, gracias por su interés en colaborar con nuestra Institución, deseado aportar ideas en procura de mejorar el servicio que ofrecemos; le agradecemos infinitamente. Para citas debe comunicarse en el teléfono (809) 221-6672</t>
  </si>
  <si>
    <t xml:space="preserve">Saludos, gracias por informar sobre la situación en dicho corredor. Disculpe los inconvenientes </t>
  </si>
  <si>
    <t xml:space="preserve">Enviaremos un supervisor para verificar esos conductores que violentan las normas de la Institución; haremos un llamado de atención al conductor de la ficha citada para que cumpla con nuestro objetivo final, que es ofrecer un servicio eficiente en favor de nuestros usuarios </t>
  </si>
  <si>
    <t>Los conductores de la mañana no llegan hasta la última parada que está en los mueblecitos Km.13 y dejan los usuarios en la parada Induveca. Los conductores del turno II, si cumplen con esta parada</t>
  </si>
  <si>
    <t>Saludos, colocaremos supervisores para verificar esos conductores que no se encuentran cumpliendo con la parada en cuestión, así detectar el porqué la falta, ya que del turno II no tenemos queja. Esperamos solucionar la situaciíon lo mas pronto posible para evitar inconvenientes a nuestros usuarios. Agradecemos la información, igualmente por utilizar nuestro servicio</t>
  </si>
  <si>
    <t xml:space="preserve">No se justifica dicha conducta, la falta de señalización no es motivo para el incumplimiento de la parada; en ese corredor existe la particularidad que la mayoría de las paradas no se encuentran señalizadas, aún así los conductores saben cuales están establecidas. Agradecemos la información, tomaremos medidas al respecto. </t>
  </si>
  <si>
    <t>15 de marzo</t>
  </si>
  <si>
    <t>Realizaremos un llamado de atención al colaborador</t>
  </si>
  <si>
    <t xml:space="preserve">16 de marzo </t>
  </si>
  <si>
    <t>Saludos, nos encontramos muy agradecidos por la información suministrada; en atención a la forma de conducir de nuestro colaborador, tomaremos cartas en el asunto, ya que el incumplimiento de las normas de esta Institución y la violación de las leyes de Tránsito no debe ser pasado por alto; nuestros conductores son los primeros que deben poner el ejemplo en el volante</t>
  </si>
  <si>
    <t xml:space="preserve">El conductor fue sancionado; si reincide en dicha conducta tomaremos medidas más drásticas </t>
  </si>
  <si>
    <t>Saludos, entendemos lo difícil que debe ser para nuestros usuarios la situación a la que usted hace referencia; es por ese y otros motivos que nuestra Institución sanciona los conductores que sin justificación cometen dicha falta, infriendo las normas establecidas. Externamos sinceras disculpas a la vez que le agradecemos su fidelidad y confianza en nuestro servicio</t>
  </si>
  <si>
    <t>Saludos, nuestros conductores sostienen conocimiento de las normas de esta Institución, por ende saben que musica a alto volumen, comer dentro del autobús, entre otras, estan prohibidas. Tomaremos medidas al respecto, disculpe los inconvenientes</t>
  </si>
  <si>
    <t>25 de marzo</t>
  </si>
  <si>
    <t>Realizaremos una amonestación al conductor por violentar las normas de la Institución</t>
  </si>
  <si>
    <t>Saludos, enviaremos un supervisor para que verifique cuáles conductores incumplen la referida parada, violentando las normas de la Institución. Gracias por la información suministrada y disculpe los inconvenientes</t>
  </si>
  <si>
    <t>Haremos un llamado de atención a modo de información; de igual manera serán sancionados aquellos que sean sorprendidos en dicha práctica</t>
  </si>
  <si>
    <t xml:space="preserve">Gracias por utilizar nuestro servicio; reprobamos dicha práctica, ya que las leyes de Tránsito y las normas de esta Institución establecen la velocidad y carril en que deben transitar en la ciudad, igualmente esos cambios bruscos suelen causar desconcierto en los pasajeros, principalmente aquellos de pies que podrían resultar incidentados </t>
  </si>
  <si>
    <t xml:space="preserve">Saludos, agradecemos la informacion suministrada, de igual forma lamentamos lo sucedido </t>
  </si>
  <si>
    <t>Citada la conductora, nos informó que se vio en la necesidad de dejarlos ese día porque se encontraba otro vehículo en la parada</t>
  </si>
  <si>
    <t>Se realizó un llamado de atención a dicho colaborador</t>
  </si>
  <si>
    <t>21 de marzo</t>
  </si>
  <si>
    <t>Lamentamos la situación tan incómoda por la que se vio obligado a presenciar; el hecho de que hagan ruido no es motivo para prohibirles abordar el autobús, pero los usuarios sí deben entender que deben mantener el orden/disciplina, más aun tratándose de estudiantes. La cajera debe trabajar con tranquilidad porque maneja dinero y perdería concentración. Agradecemos su confianza en nuestro servicio</t>
  </si>
  <si>
    <t>Saludos, nuestras normas prohíben rotundamente el uso de celulares estando al volante; reprobamos la conducta del colaborador, ya que pone en riesgo la integridad física de los usuarios, con tal acción provocaría un accidente lamentable. Tomaremos las medidas pertinentes, gracias la información suministrada</t>
  </si>
  <si>
    <t>Realizaremos una amonestación, por violentar las normas de la Institución</t>
  </si>
  <si>
    <t>28 de marzo</t>
  </si>
  <si>
    <t xml:space="preserve">Le agradecemos por usar nuestro servicio para transportarse; aunque no explica con exactitud, la OMSA labora para todos los ciudadanos que deseen abordar las unidades, por lo que no comprendemos la conducta negativa de parte de nuestra empleada, aunque en varias ocasiones nos han llegado quejas del mas comportamiento (ruido) de los estudiantes al abordar los autobuses, aunque no es motivo para negarles el servicio </t>
  </si>
  <si>
    <t>Realizaremos un llamado de atención al conductor y la cajera</t>
  </si>
  <si>
    <t>Saludos, sabemos lo difícil que es para nuestros usuarios el estar esperando un autobús y que el conductor no cumpla la parada establecida, acción que reprobamos. Externamos sinceras disculpas, gracias por suministrarnos la información</t>
  </si>
  <si>
    <t>Realizaremos un llamado de atención por no acogerse a las normas de la Institución</t>
  </si>
  <si>
    <t xml:space="preserve">Saludos, reprobamos la conducta inapropiada de nuestro conductor, ya que como empleado público el y los demás deben ser los primeros en dar el mejor ejemplo de acatar las leyes de Tránsito y las normas de esta Institución, manejando dentro del límite de la velocidad establecida en la Ley 63-17, y permanecer en el carril de la derecha, así evitar cambios bruscos que puedan causar accidentes lamentables. Disculpe los inconvenientes </t>
  </si>
  <si>
    <t>Realizaremos una amonestación a nuestro colaborador</t>
  </si>
  <si>
    <t>29 de marzo</t>
  </si>
  <si>
    <t xml:space="preserve">Gracias por facilitarnos el dato; el manejo temerario se considera una violación a las normas de la Institución, que prohíben dicha práctica, que solo podrían causar accidentes y malestar a nuestros usuarios. Tomaremos medidas disciplinarias, disculpe los inconvenientes </t>
  </si>
  <si>
    <t>Le haremos una amonestación a nuestro colaborador</t>
  </si>
  <si>
    <t xml:space="preserve">Agradecemos que nos haya suministrado tan importante información, la cual reprobamos tajantemente porque nuestra Institución se preocupa y trabaja en la capacitación de sus empleados sin distinción alguna, mas el de abordo que debe brindarle el mejor de los servicios a la población. Enviaremos un supervisor para verificar y de reincidir en dicha práctica tomaremos medidas aún mas drásticas </t>
  </si>
  <si>
    <t>A dicho colaborador se le impuso una amonestación escrita</t>
  </si>
  <si>
    <t>30 de marzo</t>
  </si>
  <si>
    <t>Gracias por utilizarnos como su medio de transporte, al tiempo externamos disculpas por la conducta injustificada del conductor, esperamos no vuelva a repetirse; tanto conductor como cajero es capacitado para que brinden un buen servicio a la población</t>
  </si>
  <si>
    <t>El colaborador será amonestado por incumplor con las normas establecidas en la institución</t>
  </si>
  <si>
    <t xml:space="preserve">30 de marzo </t>
  </si>
  <si>
    <t>Saludos, reprobamos tal práctica, ya que causa incertidumbre a los usuarios; aún cuando nuestra institución los entrena para que acaten las leyes de tránsito y las normas que tenemos establecidas sobre el manejo de los autobuses. Tomaremos medidas al respecto, gracias por utilizar nuestros servicios</t>
  </si>
  <si>
    <t>Realizaremos un llamado de atención al colaborador, con fines de que cumpla con su deber</t>
  </si>
  <si>
    <t xml:space="preserve">El primer autobús que sale de este corredor esta llegando junto con el segundo, el usuario alega que dicho conductor se llama Diogenes y que a este no le gusta salir de primero </t>
  </si>
  <si>
    <t>01 de abril</t>
  </si>
  <si>
    <t>Saludos, gracias por escribirnos. De acuerdo a la programación, orden de salida y el tiempo establecido no es posible que las unidades lleguen juntas a su destino, a menos que el segundo conductor no cumpla con alguna parada o exceda la velocidad; así mismo le informamosque los turnos son rotativos -un conductor que sale en el No. 1 la primera semana, sale de último la próxima. Es necesario que nos informen la parada violentada, para las medidas correctivas</t>
  </si>
  <si>
    <t>Investigaremos el caso para hacer un llamado de atención, en caso de ser necesario</t>
  </si>
  <si>
    <t>Saludos, nos apena sobremanera tal situación, una de nuestras normas establece el no rebase, y precisamente para evitar malestar y accidentes innecesarios; y no toleramos las faltas a las normas</t>
  </si>
  <si>
    <t>Le hicimos una amonestación al tiempo que fue enviado al Depto. De Litigios para los fines pertinentes</t>
  </si>
  <si>
    <t>Sentimos sobremanera la conducta inapropiada de nuestro colaborador, violento tres de las normaas establecidas por la Institución. Tomaremos cartas en el asunto, le agradecemos la información</t>
  </si>
  <si>
    <t>Será amonestado por violentar las normas y las leyes de tránsito; así mismo enviado al Depto. De Capacitación interno para que no tome de nuevo los cursos de normas y procedimientos</t>
  </si>
  <si>
    <t>Agresion Verbal</t>
  </si>
  <si>
    <t>Diferencia de Respuesta</t>
  </si>
  <si>
    <t>Jose</t>
  </si>
  <si>
    <t>Guerrero</t>
  </si>
  <si>
    <t>809-847-2534</t>
  </si>
  <si>
    <t xml:space="preserve">Conductor conduce de manera temeraria y no utiliza las luces itermitentes </t>
  </si>
  <si>
    <t xml:space="preserve">Linconl </t>
  </si>
  <si>
    <t xml:space="preserve">Saludos, nuestra institucion siempre trata de capacitar su personal a bordo, con el fin de que se maneje de acuerdo a las normas establecidas; pr tal motivo hemos hecho acuerdo con otras entidades para impartir cursos de manejo a la defensiva. Agradecemos la informacion, lo mismo por utilizae nuestro servicio. </t>
  </si>
  <si>
    <t>Haremos un llamado de atencion a nuestro colaborador a modo de informacion.</t>
  </si>
  <si>
    <t>25 de febrero</t>
  </si>
  <si>
    <t xml:space="preserve">Yohanna </t>
  </si>
  <si>
    <t>Hidalgo</t>
  </si>
  <si>
    <t>809-833-2312</t>
  </si>
  <si>
    <t>Conductor incumple varias veces la parada (91) en la direccion Oeste-Este . Conductor la dejo casi frente al casino,aun solicitando parada con tiempo</t>
  </si>
  <si>
    <t>19-135</t>
  </si>
  <si>
    <t>Saludos, reprobamos la forma irrespetuosa del conductor, puesto que es deber y obligacion cumplir con las paradas establecidas, y el no hacerlo indica una violacion a nuestras normas. Lamentamos lo sucedido y esperamos no se repita. Gracias por informarnos.</t>
  </si>
  <si>
    <t>28 de febrero</t>
  </si>
  <si>
    <t>Juan Carlos</t>
  </si>
  <si>
    <t>Cepeda</t>
  </si>
  <si>
    <t>809-763-7192</t>
  </si>
  <si>
    <t>Conductor conduce de manera temeraria,casi provoca un accidente y el Sr. Juan andaba con dos niños abordo.</t>
  </si>
  <si>
    <t>15-075</t>
  </si>
  <si>
    <t>Charles de Gaulle</t>
  </si>
  <si>
    <t>Hola, la institucion capacita los conductores para que le den fiel cumplimiento a las leyes de transito y a las normas establecidas, que establece una velocidad y la permanencia en el carril de la derecha, asi eviten accidentes y malestar a los usuarios por ende, a los demas conductores . Disculpe la falta, y agradecemos que use nuestro servicio.</t>
  </si>
  <si>
    <t xml:space="preserve">Se le impuso un llamadp de atencion. </t>
  </si>
  <si>
    <t xml:space="preserve">Xenia </t>
  </si>
  <si>
    <t xml:space="preserve">Herasme </t>
  </si>
  <si>
    <t>809-917-6368</t>
  </si>
  <si>
    <t xml:space="preserve">Conductor incumple paradas,deben de capacitarlos luego una empleada de la institucion se romo una foto no sabe por que de igual menera tantola cajera como la empleada antes mecionada estaban comiendo dentro del autobus y esto esta prohibido.                                                                                      </t>
  </si>
  <si>
    <t>09-058</t>
  </si>
  <si>
    <t>Saludos, en atencion a su queja, nuestros conductores se capacitan constantemente y es por eso que se imponen sanciones,ya que tienen cococimiento de que deben cumplir con las paradas sin excepcion; en relacion al otro punto, esta determinantemente prohibido la ingesta de bebidad y comidas en los autobuses, y nuestro personal no esta excluido de esta practica, siendo los primeros que deben poner un buen ejemplo.</t>
  </si>
  <si>
    <t>Haremos una amosnestacion a los tres colaboradores.</t>
  </si>
  <si>
    <t xml:space="preserve">Joan </t>
  </si>
  <si>
    <t xml:space="preserve">Paredes </t>
  </si>
  <si>
    <t>809-627-9785</t>
  </si>
  <si>
    <t>Conductor conduce de manera temeraria de un carril a otro.</t>
  </si>
  <si>
    <t>15-051</t>
  </si>
  <si>
    <t>Gracias por la fidelidad hacia nuestro servicios; en relacion con su queja, tomaremos las medidas pertinentes. Esperamos que situaciones como estas no se repitan.</t>
  </si>
  <si>
    <t>Haremos una amonestacion al conductor, para que maneje de acuerdo a las normas establecidas por la institucion.</t>
  </si>
  <si>
    <t xml:space="preserve">Jeison Felipe </t>
  </si>
  <si>
    <t>829-431-1414</t>
  </si>
  <si>
    <t xml:space="preserve">Conductor incumple paradas        </t>
  </si>
  <si>
    <t>19-097 19-035</t>
  </si>
  <si>
    <t>Gracias por informarnos; reprobamos el comportamiento inadecuado de nuestro conductor, irrespetando nuestras normas, porque a menos que el autobus este lleno es su deber cumplir con las paradas, ya sea para montar/ desmontar usuarios. Disculpe lo acontecido.</t>
  </si>
  <si>
    <t>Le llamaremos la atecion de manera de amonestacion, esperando no reincida, asi no tener que tomar medida sancionadora.</t>
  </si>
  <si>
    <t>Juan Tomas</t>
  </si>
  <si>
    <t>809-201-3920</t>
  </si>
  <si>
    <t xml:space="preserve">Solicita una parada en la entrada de brisa del este en direccion Este-Oeste las paradas que estan les queda muy lejos </t>
  </si>
  <si>
    <t>Gracias por preferirnos como medio de transporte; atendiendo a su solicutd, nuestra institucion solo opera las paradas establecidas por el INTRANT, entidad encargada de instaurar las paradas de acuerdo a la Ley 63-17, por lo que daremos, curso a su solicitud, esperando tenga acogida los mas pornto posible.</t>
  </si>
  <si>
    <t xml:space="preserve">Kenia </t>
  </si>
  <si>
    <t>809-773-9690</t>
  </si>
  <si>
    <t>Conductor incumple parada</t>
  </si>
  <si>
    <t>A-19-056</t>
  </si>
  <si>
    <t>Saludos, es de muy mal gusto para el ususario esa pactica de dejarlo lejos de la parada que solicita, lo cual reprobamos, puesto que uno de los objetivos de nuestra institucion es brindarle un buen servicio a la poblacion, asi se sienta a gusto. Disculpe los inconvenientes.</t>
  </si>
  <si>
    <t>Le haremos un llamado a la atencion al colaborador.</t>
  </si>
  <si>
    <t>Librado</t>
  </si>
  <si>
    <t>849-626-4629</t>
  </si>
  <si>
    <t xml:space="preserve">La parada frente a transporte  Espinal esta muy oscura y los autobuses no se detienen esta situacion pasa todas las noches despues de las 7:00 P.M </t>
  </si>
  <si>
    <t>19-055</t>
  </si>
  <si>
    <t>Saludos, estamos tomando cartas en ele asunto y contactaremos las autoridades correspondientes para buscar una solucion a esta problemática. Gracias por utilizar nuestro servicio, disculpe los inconvenientes.</t>
  </si>
  <si>
    <t xml:space="preserve"> 01 de marzo</t>
  </si>
  <si>
    <t>829-398-8556</t>
  </si>
  <si>
    <t>Conductor incumple parada que esta antes de Plaza Lama en direccion Oeste-Este</t>
  </si>
  <si>
    <t>Muchas gracias por el comentario, de gran ayuda para el desarrollo y fortalecimient de nuestro servicio; constantemente tenemos conversacion de nuestro conductores sobre la importancia del resteto de las paradas, ya que divha accion va en perjurio de nuestro usuarios, por demas, en contra de las normas de la institucion. Externamos sinceras disculpas por divha accion.</t>
  </si>
  <si>
    <t xml:space="preserve">Jose </t>
  </si>
  <si>
    <t>Amparo</t>
  </si>
  <si>
    <t>829-689-5651</t>
  </si>
  <si>
    <t xml:space="preserve">Los conductores de este corredor incumplen paradas, el servicio esta pesimo, las cajeras son groseras </t>
  </si>
  <si>
    <t>Los Rios</t>
  </si>
  <si>
    <t>Saludos, gracias por utilizar nuestros servios . En atencion a su queja pedimos sinceras disculpas si esta accion pudo haber causado retraso en el desenvolvimiento de sus actividades o compromiso; en cuanto a nuestros colaboradores, constantemente estamos en conversacion con ellos sobre la importancia del cumplimiento de las paradas asi como el respeto que deben tener para nuestros usuarios. Dada su queja haremos hincapie en ese corredor.</t>
  </si>
  <si>
    <t>Haremos una amonestacion verbal a ambos empleados.</t>
  </si>
  <si>
    <t xml:space="preserve">Olivia </t>
  </si>
  <si>
    <t>Rosario</t>
  </si>
  <si>
    <t>809-653-0128</t>
  </si>
  <si>
    <t>Conductor incumple parada y se desmonto a retirar dinero de un cajero</t>
  </si>
  <si>
    <t>Independencia</t>
  </si>
  <si>
    <t>Hola, agradecemos su informacion; nuestra institucion capacita el personal para que conduzca de acuedo a las leyes de transito y a nuestras normas, por lo que no cumpliras es una violacion a las mismas. Esperamos que no vuelva a ocurrir.</t>
  </si>
  <si>
    <t>10 de marzo</t>
  </si>
  <si>
    <t xml:space="preserve">Ariel </t>
  </si>
  <si>
    <t xml:space="preserve">Barahona </t>
  </si>
  <si>
    <t>849-253-5279</t>
  </si>
  <si>
    <t>809-903-9666</t>
  </si>
  <si>
    <t>19-021</t>
  </si>
  <si>
    <t>Abril</t>
  </si>
  <si>
    <t xml:space="preserve">Valiente </t>
  </si>
  <si>
    <t>809-729-3234</t>
  </si>
  <si>
    <t>19-123</t>
  </si>
  <si>
    <t xml:space="preserve">Miguel </t>
  </si>
  <si>
    <t>16-055</t>
  </si>
  <si>
    <t>829-880-4602</t>
  </si>
  <si>
    <t>829-984-0856</t>
  </si>
  <si>
    <t>16-079</t>
  </si>
  <si>
    <t>12 de abril</t>
  </si>
  <si>
    <t>Gómez</t>
  </si>
  <si>
    <t>el Sr. Ariel solicitó parada y la conductora le dijo que lo dejaría donde ella quisiera e iba manejando con el celular en las manos, otros usuarios alegan que la misma conducta siempre, se para a comprar helado y fritura en su horario laboral.</t>
  </si>
  <si>
    <t>Agracdecemos su información. En lo concerniente a su queja, válida para nosotros, nuestra Institución establece en sus normas que los conductores deben dejar a los uaurios en las paradas establecidas; lamentamos que no colocó la ficha para aplicarle las sanciones disciplinarias pertinentes por violentar las normas. En lo relacionado con las paradas, están debidamente identificadas.</t>
  </si>
  <si>
    <t>Se envió un supervisor para detectar cual es la conductora que esta incurriendo en dicha falta, para y asi aplicarle las mdidas correctivas pertinentes.</t>
  </si>
  <si>
    <t xml:space="preserve">Waleska </t>
  </si>
  <si>
    <t>Estevez</t>
  </si>
  <si>
    <t>849-265-5057</t>
  </si>
  <si>
    <t>Algunos choferes deberían prestar mas atención a las paradas, el sábado 02 de abril del año en curso esperé la OMSA en la parada frente al Olé de Villa Mella (40) minutos, y por mas señas que le hice al conductor ni siquiera miró hacia la parada y la chica que avisa las paradas menos. Viajo en OMSA por que estoy embarazada y trato de evitar los carros públicos; solo sugiero que algunos conductores deberían ponerse mas pendientes a las paradas.</t>
  </si>
  <si>
    <t>C-17, La Barquita</t>
  </si>
  <si>
    <t>Saludos, gracias por suministrarnos la información, nuestra Institución siempre ha estado comprometida en brindarle un servicio estable a la población, en especial a las embarazadas y personas con discapacidad, para los que hay asientos reservados y autobuses con rampa. Disculpe los inconvenientes.</t>
  </si>
  <si>
    <t>Se le realizo un llamado de atención al colaborador para que realice su trabajo con la debida atención que conlleva.</t>
  </si>
  <si>
    <t>Bienvenido</t>
  </si>
  <si>
    <t xml:space="preserve">Durán </t>
  </si>
  <si>
    <t>Deseo reportar la manera temeraria que estaba conduciendo hoy un chofer de la OMSA del corredor Independencia, realizando rebases, frenando innecesariamente y dejando a varios usuarios que le pidieron parada. Este chofer manejaba con destino al canótromo.</t>
  </si>
  <si>
    <t>15-048</t>
  </si>
  <si>
    <t>Agradecemos sobremanera su informaciòn; nuestras normas prohíben el exceso de velocidad, el manejo temerario y los rebases. Nuestros conductores deberían ser los primero en dar el ejemplo dando fiel cumplimiento a lo dispuesto por la ley de Tránsito y por la OMSA. Gracias por utilizar nuestro servicio.</t>
  </si>
  <si>
    <t>Se le realizó un llamado de atención al colaborador para que maneje de acuerdo a las leyes de Tránsito y a las normas de la Institución de lo contrario tomaremos, otro tipo de medidas.</t>
  </si>
  <si>
    <t>Adriano</t>
  </si>
  <si>
    <t>Mateo</t>
  </si>
  <si>
    <t>829-441-1245</t>
  </si>
  <si>
    <t xml:space="preserve">C-1, 27 de Febrero </t>
  </si>
  <si>
    <t>Saludos, tenemos a bien informarle que esta Institución tiene normas establecidas, las cuales nuestros conductores deben ovedecer. Lo mismo que las leyes de Tránsito que establecen la velocidad a la que deben transitar en las vías; por lo que tomaremos las medidas correctivas pertinentes. Gracias por utilizar nuestro servicio.</t>
  </si>
  <si>
    <t>Se le realizó un llamado de atención severo para que ovedezcan lo ante expuesto.</t>
  </si>
  <si>
    <t>Elizabeth</t>
  </si>
  <si>
    <t>La señora anadaba con su madre de 80 años de edad operada de corazon y su niña especial con sindrome de Down, pidió parada y el conductor la voló dejandola lejos de donde se quedaba. El conductor le exigió desmontarse rápido sin ningún tipo de consideración dicieno que lo podian reportar que no le importaba.</t>
  </si>
  <si>
    <t>A-19-021</t>
  </si>
  <si>
    <t>Lamentamos sobremanera lo sucedido. Nuestra Institución tiene un compromiso con las personas que padecen algún tipo de discapacidad y es de vital importancia para nosotros que los conductores lo asuman. Disculpe y le informamos que le aplicaremos los correctivos pertinentes al colaborador.</t>
  </si>
  <si>
    <t>Se le realizó una amonestación por violentar las normas y se enció a tomar nueva vez los cursos de atención al  usuario.</t>
  </si>
  <si>
    <t xml:space="preserve">María </t>
  </si>
  <si>
    <t xml:space="preserve">C-19, Linconl </t>
  </si>
  <si>
    <t>Saludos, nuestro Institución siempre se ha preocupado por la capacitación de su personal a bordo para que se apegue a la forma correcta de conducir en las vía, apegado a las normas que tenemos establecidas, por lo que incumplir con estas se considera una violación. Procederemos con los corectivos necesarios por dicha falta.</t>
  </si>
  <si>
    <t>Se le realizó un llamado de atención para que cumpla con lo dispuesto.</t>
  </si>
  <si>
    <t xml:space="preserve">Peña </t>
  </si>
  <si>
    <t>829-909-1889</t>
  </si>
  <si>
    <t>Conductor conduce de forma temeraria, casi colisiona su vehículo.</t>
  </si>
  <si>
    <t>Gracias por informarnos sobre la conducta de nuestro colaborador, la cual reprobamos. Precisamente para evitar que incurran en errores como esos, es que se les capacita para que se acojan a las normas que tenemos establecidas y a las leyes de Tránsito.</t>
  </si>
  <si>
    <t>Se envió al departamento correspondiente para que le dieran una retroalimentación sobre nuestras normas y procedimientos de igual manero lo establecido en las leyes de Tránsito.</t>
  </si>
  <si>
    <t>Se le realizó una amonestación de forma verbal, es preciso que evite incurrir en dichas faltas.</t>
  </si>
  <si>
    <t>Espinosa</t>
  </si>
  <si>
    <t>Conductor conduce de forma temerario.</t>
  </si>
  <si>
    <t>A-19-027</t>
  </si>
  <si>
    <t>Saludos, agradecemos por suministrarnos la información al tiempo que le informamos que hemos tomado medidas al respecto. Nuestras leyes de Tránsito al igual que las normas de la Institución, establecen una velocidad que no sobrepase 60 kms, por las avenidas principales, se les prohíben los rebases, permanecer en el carril de la derecha siempre y cuando le sea posible, para que no se vean en la obligación de hacer cambios bruscos. Esperamos nuestro colaborador corrija esa práctica.</t>
  </si>
  <si>
    <t>Se le realizó un llamado de atención.</t>
  </si>
  <si>
    <t>Pérez</t>
  </si>
  <si>
    <t>Conductor conduce de forma temerario y en exceso de velocidad.</t>
  </si>
  <si>
    <t>Gracias,por preferirnos como su medio de transporte; con relación a su queja reprobamos dicha práctica al tiempoque hemos tomado las medidas correctivas pertinentes, ya que las leyes de Tránsito y las normas de la Institución establecen con toda claridad la velocidad a la que deben de manejar y permanecer en su carril derecho, mucho menos hacer cambios bruscos que conllevarían provocar daños a terceros.</t>
  </si>
  <si>
    <t>Se le realizó una amonestación.</t>
  </si>
  <si>
    <t xml:space="preserve">Cristina </t>
  </si>
  <si>
    <t xml:space="preserve">Matos </t>
  </si>
  <si>
    <t>809-338-6134 Ext.  227</t>
  </si>
  <si>
    <t>Conductor conduce de forma temeraria, sin pasajeros abordo que se desplazaba Prox. a la 27 de Febrero en exceso de velocidad.</t>
  </si>
  <si>
    <t>12-053</t>
  </si>
  <si>
    <t>Saludos,  ese autobùs estaba transitando fuera de ruta en un servicio especial, aunque no se justifica el manejo temerario ni el exceso de velocidad, por lo que hemos tomado medidas al respecto. Gracias por la información.</t>
  </si>
  <si>
    <t xml:space="preserve">Mercedes </t>
  </si>
  <si>
    <t>809-779-2919</t>
  </si>
  <si>
    <t>Conductor conduce de forma temeraria y en exceso de velocidad.</t>
  </si>
  <si>
    <t>A-19-025</t>
  </si>
  <si>
    <t>Le agradecemos por suministrarno información, el manejo temerario se considera una violación a las leyes de Tránsito y en el caso de nuestros colaboradores se adiciona como violación a las normas de la Institución que prohíben dicha práctica, ya que causarían accidentes lamentables y malestar a nuestros usuarios. Se le aplicó las medidas correctivas necesarias.</t>
  </si>
  <si>
    <t>Se le solicitó una amonestación para el conductor, através de la Dirección correspondiente.</t>
  </si>
  <si>
    <t>Raúl</t>
  </si>
  <si>
    <t>809-273-9663</t>
  </si>
  <si>
    <t xml:space="preserve">Gabriel </t>
  </si>
  <si>
    <t>El chofer no respetaba el llamado de parada que se le solicitaba, tambien manejaba mal, frenando bruscamente y de manera temeraria. Maltrataba verbalmente a los pasajeros, incomodando a todos.</t>
  </si>
  <si>
    <t xml:space="preserve">Saludos, agradecemos por la información, nuestra Institución establece en susnormas que el respeto a los usuarios es uno de nuestros principales objetivos. Tomaremos las medidas pertinentes y esperamos no reincida en tal conducta. </t>
  </si>
  <si>
    <t>Se le realizó una amonestación al colaborador por su conducta inapropiada.</t>
  </si>
  <si>
    <t xml:space="preserve">Ana Luisa </t>
  </si>
  <si>
    <t>Abreu</t>
  </si>
  <si>
    <t>829-986-5036</t>
  </si>
  <si>
    <t>Conductor incumplió parada, se detiene fuera de ellasy le vocifero a unos estudiantes palabras obsenas.</t>
  </si>
  <si>
    <t>Externamos sinceras disculpas por la conducta reprobable de nuestro colaborador, en lo adelante se  le ha aplicado las medidas correctivas necesarias.</t>
  </si>
  <si>
    <t>Se le realizó una amonestación de forma verbal.</t>
  </si>
  <si>
    <t>Héctor</t>
  </si>
  <si>
    <t>Tejeda</t>
  </si>
  <si>
    <t>809-986-1537</t>
  </si>
  <si>
    <t>Conductor conducia de forma temeraria y casi atropella el vehículo del Sr. Héctor, esto sucedió próximo al puente de la 27 cerca de la C/ José Fabrea.</t>
  </si>
  <si>
    <t>15-025</t>
  </si>
  <si>
    <t>Saludos, reprobamos la conducta inapropiada de nuestro conductor, ya que como empleado público él y los demas deben de ser los primero en dar el mejor ejemplo de respetar las leyes de Tránsito y las normas de la Institución, manejando dentro del límite de la velocidad establecida en la Ley 63-17, así evitar situaciones que puedan causar accidentes lamentables. Disculpe el mal momento por el que pasó.</t>
  </si>
  <si>
    <t>Se le realizoó una amonestación a través del departamento correspondiente.</t>
  </si>
  <si>
    <t>Odalis</t>
  </si>
  <si>
    <t>Mancebo</t>
  </si>
  <si>
    <t>El día 30 de Abril alrededor de las 05:30 p.m., estaba conduciendo de forma temeraria, atravezando el autobús a otro conductor que por poco provoca un accidente, realizó dicha maniobra por más de una ocasión. Este comportamiento pone en peligro tanto la vida de los usuarios como de los peatones y la de otros conductores. Favor tomar medidas de lugar.</t>
  </si>
  <si>
    <t>A-19-053</t>
  </si>
  <si>
    <t>Saludos, lagradecemos por la información  y le manifestamos que reprobamos la conducta de nuestro colaborador; por tratarse del tamaño y configuración del vehículo requiere de un manejo especial evitando así situaciones lamentables. Tomaremos las medidas correctivas necesarias.</t>
  </si>
  <si>
    <t>Se le realizoó una sanción drástica, por violentar las leyes de Tránsito lo mismo que las normas establecidas en OMSA.</t>
  </si>
  <si>
    <t>19 de abril</t>
  </si>
  <si>
    <t>20 de abril</t>
  </si>
  <si>
    <t>29 de abril</t>
  </si>
  <si>
    <t>09 de mayo</t>
  </si>
  <si>
    <t>05 de mayo</t>
  </si>
  <si>
    <t>10 de mayo</t>
  </si>
  <si>
    <t>06 de mayo</t>
  </si>
  <si>
    <t xml:space="preserve">Rossy </t>
  </si>
  <si>
    <t>Encarnación</t>
  </si>
  <si>
    <t>809-989-0724</t>
  </si>
  <si>
    <t>Los conductores no se detienen en la primera parada después de Pintura.</t>
  </si>
  <si>
    <t xml:space="preserve">Mayo </t>
  </si>
  <si>
    <t>Saludos, lamentamos que no colocó la ubicación / sentido de la referencia parada de OESTE/ESTE después de Pintura, la próxima es la parada de las Fuerzas Armadas. Le agradecemos su preocupación. De todos modos tomaremos carta en el asunto.</t>
  </si>
  <si>
    <t>Carolin</t>
  </si>
  <si>
    <t>Vasquez</t>
  </si>
  <si>
    <t>829-642-6013</t>
  </si>
  <si>
    <t>Los conductores incumplen paradas apartir de las 08:00 p.m., algunos conductores no llegan hasta el Km.9, se devuelven, ya llevan más de 15 días en lo mismo.    Favor mejorar la frecuencia.</t>
  </si>
  <si>
    <t>Gracias por la información, enviamos un supervisor para que nos rinda informa sobre lo que está ocurriendo y luego tomar las medidas correctivas pertinentes. En relación a la frecuencia estamos laborandoen ese sentido. Disculpe los inconvenientes.</t>
  </si>
  <si>
    <t>Lorenza</t>
  </si>
  <si>
    <t>Mercado</t>
  </si>
  <si>
    <t>809-386-4134</t>
  </si>
  <si>
    <t>Los autobuses no se están parando en ningunas de las paradas después de las 07:00 p.m., Favor mejorar la frecuencia ya que las unidades tardan más de (2) y (3) horas en pasar.</t>
  </si>
  <si>
    <t>Gurabo-Santiago</t>
  </si>
  <si>
    <t>Agradecemos su comentario. Daremos las instruccions pertinentes para que se detecten los colaboradoresque están ejerciendo dicha práctica y así tomar las medidas correctivas necesarias; así mismo, le informamos que no tenemos hora determinada para el cumplimiento de las paradas mientras estamos laborando. En relación a la sugerencia, le informamos que uno de nuestros objetivos es seguir brindando el mejor de los servicios a la población; esperamos darle haberle dado una respuesta sastifactoria.</t>
  </si>
  <si>
    <t>Mayelin</t>
  </si>
  <si>
    <t>849-360-9944</t>
  </si>
  <si>
    <t>En la Ecológica próximo a llegar a la planta de gas, las unidades incumplen parada.</t>
  </si>
  <si>
    <t>19-108</t>
  </si>
  <si>
    <t>C-18, Ciudad Juan Bosch</t>
  </si>
  <si>
    <t>Según las normas de La Institución, es deber de todos nuestros conductores cumplir con las paradas establecidas, siempre y cuando estén en ruta, dígase brindando el servicio a la población.</t>
  </si>
  <si>
    <t>Se le realizó un llamado de atención a modo de información a todos los conductores de ese corredor.</t>
  </si>
  <si>
    <t>13 de mayo</t>
  </si>
  <si>
    <t>Albanelly</t>
  </si>
  <si>
    <t>de Jesús</t>
  </si>
  <si>
    <t xml:space="preserve">                                                                                                                                                                                                                                                                                                                                                                                                              </t>
  </si>
  <si>
    <t>Tengo dos reclamaciones del servicio del corredor Linconl, primero la ruta (A) no està leyendo las tarjetas de crédito sin contacto , solo las del Metro, segundo el choferdel autobús ficha 19-167, desde las 10:45 a.m. en dirección Sur-Norte, no dejó de hablar por el celular ni un momento, no obstante un usuario pedirle que lo dejara y que prestara atención a la ruta. Ese autobús tiene los botones de las paradas dañados y era a voces para que abriera la puerta de atrás.</t>
  </si>
  <si>
    <t>19-167</t>
  </si>
  <si>
    <t>Saludos, gracias por informarnos, elevaremos su queja hasta la Institución que nos colabora en el servicio del pago electrónico, con el fin de que resuelvan la situación y en lo relacionado a su queja sobre nuestro colaborador, le aplicaremos los correctivos pertinentes, según lo establecido en las leyes de Tránsito y nuestras normas.. Disculpe el mal momento por el que pasaron, tanto usted como los demás usuarios.</t>
  </si>
  <si>
    <t>Se le realizó  una amonestación de forma verbal.</t>
  </si>
  <si>
    <t>Rosa</t>
  </si>
  <si>
    <t>809-634-1041</t>
  </si>
  <si>
    <t>Conductor conducía del lado izquierdo de la vía de forma temeraria.</t>
  </si>
  <si>
    <t>09-032</t>
  </si>
  <si>
    <t>Pedimos excusa por haber tenido tal experiencia en uno de nuestros autobuses, lamentamos dicha situación debido a que la seguridad de nuestro cliente es primordial para nosotros.</t>
  </si>
  <si>
    <t>Se le realizó un llamado de atención a dicho conductor.</t>
  </si>
  <si>
    <t>Se le realizó un llamado de atención para que maneje de acuerdo a las leyes de Tránsito y a las normas establecidas en nuestra Institución.</t>
  </si>
  <si>
    <t>Eduardo</t>
  </si>
  <si>
    <t>829-870-9653</t>
  </si>
  <si>
    <t>Este conductor le incumplió parada a todos los usuarios que venías abordo en la unidad.</t>
  </si>
  <si>
    <t>15-046</t>
  </si>
  <si>
    <t xml:space="preserve"> Estimado señor lamentamos los inconvenientes causados. Sinceras disculpas.</t>
  </si>
  <si>
    <t xml:space="preserve">Contactamos el conductor de la unidad y hemos tomado las acciones que establece el protocolo cuando un colaborador incurre en dicho acto. </t>
  </si>
  <si>
    <t>Jean Adolfo</t>
  </si>
  <si>
    <t>829-713-9047</t>
  </si>
  <si>
    <t>Conductor conduce de forma temeraria y en alta velocidad.</t>
  </si>
  <si>
    <t>19-121</t>
  </si>
  <si>
    <t>Saludos, gracias por informarnos acerca del manejo incorrecto de nuestro conductor. Pedimos disculpas</t>
  </si>
  <si>
    <t>829-859-5783</t>
  </si>
  <si>
    <t>Hace una semana reporto este conductor y volvio hacerle lo mismo, solicitó parada a las 11:40 a.m.. En el Colegio Quisqueyay la dejó en la Defilló.</t>
  </si>
  <si>
    <t>Placa 00-592</t>
  </si>
  <si>
    <t>Gracias por utilizar nuestro servicio, sus quejas y sugerencias son de gran ayuda para nosotros. Con relación a su queja contactamos al conductor para que responda por su accionar. Lamentamos profundamente que haya tenido que pasar dos veces por esta situación le aseguramos que estamos trabajando para que esto no vuelva a suceder.</t>
  </si>
  <si>
    <t>Se le realizó una amonestación por escrita y verbal.</t>
  </si>
  <si>
    <t>Contactamos al conductor d la unidad y hemos tomado las acciones que establece el protocolo cuando un colaborador incurre en dicho acto.</t>
  </si>
  <si>
    <t xml:space="preserve">Edickson                                      </t>
  </si>
  <si>
    <t>Hiraldo</t>
  </si>
  <si>
    <t>829-994-9120</t>
  </si>
  <si>
    <t>Yo se que mi queja no resuelva nada, pero me gustaría saber quien este leyendo esto se ponga en el lugar de una persona que los sábados sale a las 9:00 a.m. de su hogar y salga de su trabajo a las 8: 00 p.m. lo que quiere es llegar a su casa, verdad. Como es posible que uno haga una seña a una OMSA, pidiendo una parada y ella continua y ella continua como si nada y no hacen lo posible por detenerse. Si fuera que estuviera fuera de lugar, pero es en una parada que por disponsicion de ustedes, es parada.                                                                    Las paradas que están en la 27 de Febrero con Nuñez de Cáceres la que esta más arriba de Adrián Tropical frente al BHD, las paradas están al lado de la Plaza Dominica he tenido tres noches y cada vez que le hago seña siguen de largo, en vez de venir por la esquina de la parada vienen por el medio de la calle. Lo único que me gustaría es que sus conductores eligieron este trabajo que le pongan un poco de disciplina a lo que hacen y si no que dejen de trabajar que demasiadas personas hay fuera deseando un empleo.</t>
  </si>
  <si>
    <t>A-15-097 y           A-19-057</t>
  </si>
  <si>
    <t>Saludos, gracias por mantener su fidelidad y condianza en el servicio que brindamos a la población, en cuanto a su queja le informamos que de manera constante les informamos a nuestros conductores la importancia del respeto a las paradas cuando uno de nuestros usuarios hacen la señal, tal accionar constituye una violación a nuestros reglamentos internos y dichos conductores cuando nos percatamos que están incurriendo en tales acciones son debidamente sancionados. En tal sentido cabe señalar también que hay situcaiones que pueden presentarse por la cual un conductor no se detenga en una parada como por ejemplo que venga fuera de ruta o que el autobús este lleno de pasajeros, no obstante, seguiremos dándole seguimiento a su queja y esperando que no vuelva a pasar por este mal momento otra vez. Disculpa por los inconvenientes ocasionados.</t>
  </si>
  <si>
    <t>Se le realizó un llamado de atención a dichos conductores.</t>
  </si>
  <si>
    <t>Conversamos con nuestro colaborador y le manifestamos que tomaremos acciones ante lo sucedido de volver a incurrir en dichas faltas.</t>
  </si>
  <si>
    <t>Arianni</t>
  </si>
  <si>
    <t>829-294-1689</t>
  </si>
  <si>
    <t>El conductor que iba en la unidad 19-022 alrededor d elas 7:00 a.m.., en la ruta que va por la Marginal no se detuvo en la segunda parada de la OMSA y dejó varias personas.</t>
  </si>
  <si>
    <t>19-022</t>
  </si>
  <si>
    <t>Saludos, gracias por suministrarnos la información. En nuestra Institución de manera constante nos mantenemos explicándoles a nuestros conductores sobre la importancia que tiene el respecto a las paradas. Dentro de nuestras normas internas existen politicas que sanciona este tipo de prácticas. En tal sentido entendemos tambièn que en ocasiones puede que el autobús este fuera de ruta o lleno de pasajero lo que pudiera provocar que el conductor no pudiera recoger pasajeros en una parada determinada, de todos modos lamentamos profundamente que haya que tenido que pasar por esta situación.</t>
  </si>
  <si>
    <t>Conversamos con el colaborador y le manifestamos que tomaremos acciones ante lo sucedido de volver a incurrir en dichas faltas.</t>
  </si>
  <si>
    <t>Daniel</t>
  </si>
  <si>
    <t>809-317-2207</t>
  </si>
  <si>
    <t>Conductor conduce de forma temeraria y se desvía de la ruta, cogiendo atajos. (se desvío en la Av. Máximo Gómez con la C/ José Contreras).</t>
  </si>
  <si>
    <t>C-33, Bolívar</t>
  </si>
  <si>
    <t>Saludos, gracias por mantener su fidelidad y confianza en el servicio que brindamos a la población, en cuanto a su queja le informamos que con el objetivo de buscar soluciones concretas en la problemática del transporte , precisamente estamos tomando como modelo el corredor Independencia para el estudio de una frecuencia efectiva para mejorar esta situación. Pedimos disculpa por esta situación.</t>
  </si>
  <si>
    <t>Se le realizó un llamado de atención para que conduzca de acuerdo a las leyes de Tránsito y las normas establecidas en nuestra Institución. De repetirse dicha conducta, tomaremos otro tipo de medida.</t>
  </si>
  <si>
    <t xml:space="preserve">Miguelina </t>
  </si>
  <si>
    <t>Mendoza</t>
  </si>
  <si>
    <t>Buenos días mi queja es con relación a los conductores, tienen que tratar de contratar personas educadas y con vocación de servicio y no animales con ropa, porque no es justo que los choferes deje los pasajeros en las paradas y se crean que son mejores que uno al punto de decirle''si hay que volver a dejarlo, lo harán'', es no creo que sea la respuesta de una persona que está brindando un servicio por el cual se le paga.</t>
  </si>
  <si>
    <t>Estrella Sadhala- Santiago</t>
  </si>
  <si>
    <t>Saludos, gracias por utilizar nuestro servicio por el aporte de su queja y sugerencia. En relación con su queja lamentamos mucho que este pasando por esta situación al utilizar nuestros servicio de transporte, nuestros colaboradores son capacitados para brindar un buen servicio al cliente, en tal sentido buscaremos la forma de identificar a esos choferes que están incurriendo en dicha falta para retroalimentarlos, en tal sentido y sancionar a la vez ya que es una violación a las normas de nuestra Institución dicho comportamiento. Disculpe los inconvenientes.</t>
  </si>
  <si>
    <t xml:space="preserve">César David </t>
  </si>
  <si>
    <t>Arias</t>
  </si>
  <si>
    <t>849-206-8758</t>
  </si>
  <si>
    <t>El conductor durante todo el trayectoignoro varias paradas que los ususarios solicitaban. En que si el sistema de parada no funcionaba, teniamos que vociferar parada. El conductor se saltaba algunas e ignoraba las voces. En mi caso, pedì la parada para quedarme   en la que esta antes de llegar al puente peatonal de la Gómez en dirección (este-oeste), el caballero me llevo justo hasta donde esta la intersección y cuando me desmonte por poco soy atropellado.</t>
  </si>
  <si>
    <t>15-077</t>
  </si>
  <si>
    <t>Saludos, gracias por expresarnos su queja la cual son muy importante para nosotros brindarle un servicio de calidad. Lamentamos profundamente que haya tenido que pasar por esta situación para nosotros la seguridad de nuestros clientes es lo primordial le aseguramos que vamos a continuar trabajando para que esto no vuelva a suceder tomando las acciones de lugar de acuerdo a nuestras normas.</t>
  </si>
  <si>
    <t>Contactamos el conductor de la unidad y hemos tomado las acciones que establece el protocolo cuando un colaborador incurre en dicho acto.</t>
  </si>
  <si>
    <t xml:space="preserve"> Evelin</t>
  </si>
  <si>
    <t>829-962-4895</t>
  </si>
  <si>
    <t>Conductor incumple parada en Alma Rosa.</t>
  </si>
  <si>
    <t>19-118</t>
  </si>
  <si>
    <t>Turno II</t>
  </si>
  <si>
    <t>Junio</t>
  </si>
  <si>
    <t>Saludos, para nosotros es de suma importancia sus sugerencia y quejas debido a que nos ayudasn a brindarles un servicio de mayor calidad. Pedimos disculpas por lo sucedido, le aseguramos que continuaremos trabajando para que esto no vuelva a suceder.</t>
  </si>
  <si>
    <t xml:space="preserve">Carlos </t>
  </si>
  <si>
    <t>Reyes</t>
  </si>
  <si>
    <t>809-815-1117</t>
  </si>
  <si>
    <t>Saludos, gracias por informarnos a cerca del manejo incorrecto de nuestro conductor, esperamos seguir contando con su colaboración.</t>
  </si>
  <si>
    <t>Fauris</t>
  </si>
  <si>
    <t>809-409-0827</t>
  </si>
  <si>
    <t>El conductor que conducía la unidad placa 0468, hizo rebases de forma temeraria en la Av. México y casi provoca un choque.</t>
  </si>
  <si>
    <t>Turno I</t>
  </si>
  <si>
    <t>Saludos, gracias por informarnos a cerca del manejo incorrecto de nuestro conductor. Pedimos disculpa ante lo sucedido ya que para nosotros es de suma importancia la seguridad de nuestro cliente a la hora de abordar nuestro autobuses, hemos tomado cartas en el asunto, sujeto a nuestras normativas interna para que no vuelva a pasar por este mal momento.</t>
  </si>
  <si>
    <t>Conversamos con nuestro colaborador y le manifestamos tomar acciones ante lo sucedido de volver a incurrir en dichas faltas.</t>
  </si>
  <si>
    <t>Rahymary</t>
  </si>
  <si>
    <t>Valdez</t>
  </si>
  <si>
    <t>829-273-1780</t>
  </si>
  <si>
    <t>a1</t>
  </si>
  <si>
    <t>El conductor deja los usuarios fuera de paradas y debemos estar boceándole a parate de uno solicitar parada, frena de golpe con el autobús repleto de personas.</t>
  </si>
  <si>
    <t>16-021</t>
  </si>
  <si>
    <t>Alto del Yaque - Santiago</t>
  </si>
  <si>
    <t>Saludo, gracias por mantener su fidelidad y confianza en el servicio que brindamos a la población, en cuanto a su queja le informamos que con el objetivo de que estas cosas no sucedan nos mantenemos capacitando a los conductores e indicandoles sobre las normas internas de la Instiyución ya que la seguridad de nuestros usuarios en el autobús es de suma importancia para nosotros, en tal sentido nos estaremos contactando con el conductor para proceder de acuerdo con el protocolo establecido. Disculpe los inconvenientes.</t>
  </si>
  <si>
    <t>Se le realizó un llamado de atención para que conduzca de acuerdo a las leyes de Tránsito y a las normas establecidas en nuestra Institución. De repetirse dicha conducta tomaremos otro tipo de medidas mas drásticas.</t>
  </si>
  <si>
    <t xml:space="preserve">Guadalupe </t>
  </si>
  <si>
    <t>Felix</t>
  </si>
  <si>
    <t>809-330-0438</t>
  </si>
  <si>
    <t>Conductor conduce de forma temeraria e iba utilizando el celular.</t>
  </si>
  <si>
    <t>19-134</t>
  </si>
  <si>
    <t>Saludos, gracias por informarnos a cerca del manejo incorrecto de nuestro conductor. Pedimos disculpas ante lo sucedido ya que para nosotros es de suma importancia la seguridad de nuestros clientes a la hora de abordar nuestros autobuses, hemos tomado carta en el asunto sujeto a nuestras normativas internas para que no vuelva a pasar por este mal momento.</t>
  </si>
  <si>
    <t>Un llamado de atención a dicho conductor.</t>
  </si>
  <si>
    <t>Le hicimos un llamado de atención para que maneje de acuerdo a las leyes de Tránsito y a las normas establecidas en nuestra Institución. De repetirse dicha conducta, tomaremos otras medidas mas drásticas.</t>
  </si>
  <si>
    <t>José Luis</t>
  </si>
  <si>
    <t>829-860-0027</t>
  </si>
  <si>
    <t>Conductor de ruta manejando de forma indecente por casi arroja y hizo por dos ocasiones como que se tome carta en el asunto por lo que lo puede ser con otra persona lo cual yo me transportaba en bicicleta.</t>
  </si>
  <si>
    <t>Mirador Norte - Santiago</t>
  </si>
  <si>
    <t>Gracias por contactarnos y expresarnos su queja. Lamentamos profundamente que haya tenido que pasar por este mal momento, nuestros conductores son sancionados cuando ocurre una falta como esta, debido a que nuestra prioridad es la seguridad de el ciudadano. Nuevamente disculpa.</t>
  </si>
  <si>
    <t>Paola</t>
  </si>
  <si>
    <t>Alcántara</t>
  </si>
  <si>
    <t>809-848-8145</t>
  </si>
  <si>
    <t>Conductor conducía de forma temeraria.</t>
  </si>
  <si>
    <t>A-19-017</t>
  </si>
  <si>
    <t>Saludos, gracias por informarnos sobre el manejo incorrecto de nuestro conductor. Pedimos disculpa ante lo sucedido ya de qu para nosotros es de suma importancia la seguridad de nuestro cliente a la hora de abordar nuestros autobuses, tomaremos carta en el asunto sujeto a nuestras normativas internas para que no se vuelva a pasar por este mal moemnto.</t>
  </si>
  <si>
    <t>Le hicimos un llamado de atención para que maneje de acuerdo a las leyes de Tránsito y a las normas establecidas en nuestra Institución. De repetirse dicha conducta, tomaremos otro tipo de medida.</t>
  </si>
  <si>
    <t>809-915-4675</t>
  </si>
  <si>
    <t>16-058</t>
  </si>
  <si>
    <t>C-10, ndependencia</t>
  </si>
  <si>
    <t>Pedimos excusa  por haber tenido tal experiencia en uno de nuestros autobuses, lamentamos dicha situación  debido a que la seguridad de nuestro cliente es primordial para nosotros.</t>
  </si>
  <si>
    <t>Se le realizó  un llamado de atención para que maneje de acuerdo a las leyes de Tránsito y a las normas establecidas por la Institución. De repetirse dicha conducta, tomeraemos otro tipo de medidas mas drásticas.</t>
  </si>
  <si>
    <t>José</t>
  </si>
  <si>
    <t>Jiménez</t>
  </si>
  <si>
    <t>829-448-4909</t>
  </si>
  <si>
    <t>A-19-076</t>
  </si>
  <si>
    <t>Saludos, gracias por informarnos a cerca del manejo incorrecto de nuestro conductor vamos a proceder acorde a lo que establece nuestras normas internas en cuanto a este caso. Esperamos seguir contando con su colaboración y fidelidad.</t>
  </si>
  <si>
    <t>Se le realizó un llamado de atención para que maneje de acuerdo a las leyes de Tránsito y a las normas establecidas en nuestra Institución. De repetirse dicha acción, tomaremos medidads mas drásticas.</t>
  </si>
  <si>
    <t>809-353-6789</t>
  </si>
  <si>
    <t>Conductor incumplió parada en el Km.9 de la Autp. Duarte.</t>
  </si>
  <si>
    <t>16-072</t>
  </si>
  <si>
    <t>Saludos, gracias por utilizar nuestros servicios de transporte y comunicarnos su queja. Pedimos disculpas por lo sucedido y le informamos que tomaremos acciones por lo sucedido acorde a nuestras normas disciplinarias. Disculpe los inconvenientes.</t>
  </si>
  <si>
    <t>Se le realizó un llamado de atención al conductor.</t>
  </si>
  <si>
    <t>Se le realizó un llamado de atención para que conduzca de acuerdo a las leyes de Tránsito y a las normas establecidas por nuestra Institución. De repetirse dicha conducta, tomaremos medidas mas drásticas.</t>
  </si>
  <si>
    <t xml:space="preserve">Marcos </t>
  </si>
  <si>
    <t>Ureña</t>
  </si>
  <si>
    <t>809-403-7955</t>
  </si>
  <si>
    <t>Conductor de este autobúus se dedica a maltratar a los pasajeros y a pararce en lugares que no son paradas, tambien acelera sin uno acabar de desmontarse por estar hechando carrera con los otros autobuses.</t>
  </si>
  <si>
    <t>19-116</t>
  </si>
  <si>
    <t xml:space="preserve">Saludos, gracias por enviarnos su queja, lamentamos profundamente que uno de nuestros colaboradores se haya comportado de esa manera, ya de que los mismos cuentan con captación de servicio al cliente, y el comportamiento ante dicha situación no fue el adecuado. </t>
  </si>
  <si>
    <t>Se le realizó un llamado de atención para que mconduzca de acuerdo a las leyes de Tránsito y a las normas establecidas en nuestra Institución. De repetirse dicha conducta, tomaremos otro tipo de meiddas mas drásticas.</t>
  </si>
  <si>
    <t>17 de mayo</t>
  </si>
  <si>
    <t>23 de mayo</t>
  </si>
  <si>
    <t>30 de mayo</t>
  </si>
  <si>
    <t>03 de junio</t>
  </si>
  <si>
    <t>07 de junio</t>
  </si>
  <si>
    <t>20 de junio</t>
  </si>
  <si>
    <t>10 de junio</t>
  </si>
  <si>
    <t>14 de junio</t>
  </si>
  <si>
    <t>23 de junio</t>
  </si>
  <si>
    <t>24 de junio</t>
  </si>
  <si>
    <t>Recibidas</t>
  </si>
  <si>
    <t>En Proceso</t>
  </si>
  <si>
    <t>Completadas a Tiempo</t>
  </si>
  <si>
    <t>Vencidas</t>
  </si>
  <si>
    <t>Porcentaje de Cumplimiento</t>
  </si>
  <si>
    <t>Incumplimiento de paradas</t>
  </si>
  <si>
    <t xml:space="preserve">Via </t>
  </si>
  <si>
    <t>Atendidas a Tiempo</t>
  </si>
  <si>
    <t>100% de quejas atendidas en un tiempo no mayor a 10 dias laborales</t>
  </si>
  <si>
    <t>-</t>
  </si>
  <si>
    <t>311 (TRES UNO UNO)</t>
  </si>
  <si>
    <t>TRIMESTRE ABRIL - JUNIO 2022</t>
  </si>
  <si>
    <t>Dir. Planificacion y Desarrollo</t>
  </si>
  <si>
    <t>Rivera</t>
  </si>
  <si>
    <t>809-919-5005</t>
  </si>
  <si>
    <t>Conductor incumplió parada en la Av. Correa y Cidrón y en otra parada le hizo lo mismo a otro usuario. Y favor señalizar las paradas del corredor Linconl e Independencia.</t>
  </si>
  <si>
    <t>15-003</t>
  </si>
  <si>
    <t>Saludos, gracias por su sugerencia y comentario que son de gran ayuda para nosotros. En cuanto a la queja del conductor nos contactamos con el mismo ya que esta acción no corresponde a las normas de la Institución. En relación con la sugerencia con respecto a la señalización de las paradas le haremos llegar al INTRANT, que conjunto a Obras Públicas son los encrgados de la señlización de las paradas de autobuses. Disculpe los inconvenientes.</t>
  </si>
  <si>
    <t>Moises</t>
  </si>
  <si>
    <t xml:space="preserve">Cabrera </t>
  </si>
  <si>
    <t>829-937-0903</t>
  </si>
  <si>
    <t>Conductor iba frenando de golpe e incumplía paradas, incluso le llevo un retrovisor a otro vehículo por estar rebasándole rápido esto sucedió alrededor de las 01:30 p.m.</t>
  </si>
  <si>
    <t>Saludos, para nosotros es muy importante su sugerencia y comentarios de queja, ya de que con ellas contribuye a que le podamos brindar un servicio de mejor calidad. En relación con su queja se realizó una investigación debido a que en nuestra Institución no permitimos este ipo de comportamiento y sancionamos al colaborador que incurre en tal falta. Lamentamos mucho que haya tenido que pasar por este mal momento.</t>
  </si>
  <si>
    <t>Se le realizó un un llamado de atención a dicho conductor.</t>
  </si>
  <si>
    <t>Se le realizó un llamado de atención para que maneje de acuerdo a las leyes de tránsito y a las normas establecidas en nuestra Institución. De repetirse dicha conducta tomaremos otro tipo de medidas más drásticas.</t>
  </si>
  <si>
    <t xml:space="preserve">Annel </t>
  </si>
  <si>
    <t>809-769-3183</t>
  </si>
  <si>
    <t>Conductor conduce de forma temeraria, ambos conductores iban hechando carrera.</t>
  </si>
  <si>
    <t>19-025 y 19-071</t>
  </si>
  <si>
    <t>Saludo, para nosotros es muy importante su sugerencia y comentario, ya que através de ella contribuye a que le podamos brindar un servicio de mejor calidad. En relación con su queja hemos realizado una investigación debido a que en nuestra Institución no permitimos este tipo de comportamientoy sancionamos a los colaboradores que incurran en dicha falta.</t>
  </si>
  <si>
    <t>Se le realizó un llamado de atención para que maneje de acuerdo a las leyes de tránsito y a las normas establecidas por nuestra Institución. De repetirse dicha conducta, tomaremos otro tipo de medidas más drásticas.</t>
  </si>
  <si>
    <t xml:space="preserve">Cristian </t>
  </si>
  <si>
    <t>809-890-4303</t>
  </si>
  <si>
    <t>los conductores del turno II en horarios nocturnos incumplen paradas desde SAMBIL hasta el KM 9, van a alta velocidad y no ven a los usuarios en las paradas. Sugiere que los conductores conduzcan con mayor prudencia y que respeten a los usuarios.</t>
  </si>
  <si>
    <t>Julio</t>
  </si>
  <si>
    <t>Saludos, para nosotros es de suma importancia que nos exprese su sugerencia en cuanto al servicio que brindamos. Con relación a su caso vamos a estar pendiente e investigar a los conductores de esta ruta para establecer acciones de lugar ante esta situación. Disculpe los inconvenientes.</t>
  </si>
  <si>
    <t xml:space="preserve">Martha </t>
  </si>
  <si>
    <t>Rojas</t>
  </si>
  <si>
    <t>809-266-1526</t>
  </si>
  <si>
    <t>Este conductor en días pasados no esperó que la Sra. Martha se sentara y puso el vehículo en marcha sin importar su estado de embarazo y en fecha 04/07/2022 por mas señas que le hize, no dejo que abordara.</t>
  </si>
  <si>
    <t>19-100</t>
  </si>
  <si>
    <t>Gracias por hacernos llegar su comentario y sugeencia. Lamentamos mucho que haya tenido que pasar por tan mal momento, esta acción viola lo que son nuestras normas y por tanto constituye una falta  de primer grado de parte de este conductor. Disculpe por lo sucedido.</t>
  </si>
  <si>
    <t>Se le realizó un llamado a dicho conductor.</t>
  </si>
  <si>
    <t>Le hicimos un llamado de atención para que maneje de acuerdo a las leyes de Tránsito y a las normas establecidas en nuestra Institución. De repetirse dicha conducta, tomaremos otro tipo de medidas más drásticas.</t>
  </si>
  <si>
    <t>01 de julio</t>
  </si>
  <si>
    <t>11 de julio</t>
  </si>
  <si>
    <t>Austin</t>
  </si>
  <si>
    <t>Conductor no le quiso abrir la puerta en la parada de la San Vocente de Paúl, aun estando vestido de militar.</t>
  </si>
  <si>
    <t>Saludos, graciaspor su comentario y sugerencia que son de suma importancia, para nosotros poder brindarle un servicio de calidad. Con relación a su queja hemos hablado con el conductor y se le ha establecido el protocolo Institucional que existe. Disculpe los inconvenientes.</t>
  </si>
  <si>
    <t xml:space="preserve"> </t>
  </si>
  <si>
    <t xml:space="preserve">Alberto </t>
  </si>
  <si>
    <t xml:space="preserve">Acosta </t>
  </si>
  <si>
    <t>En el día de hoy, el conductor de una de las rutas de los alcarrizos abrió la puerta antes de que la OMSA de la Bolívar arracara, alterando el orden de la fila, yo iba de primero al quedar de último procedí a entrar por la puerta de salida y pagar  la cajera, tanto el chofer como la colaboradora de forma agresiva me dijeron que no iban a mover el autobús hasta que yo me apeara, procedí hacerlo y le explico al supervisor del Km12 de la Independencia de la situación y procedió a decirme que me vaya a otro vehículo. Entiendo que no es la forma correcta.</t>
  </si>
  <si>
    <t>Saludos, gracias por utilizar nuestros servicios de transporte. Lamentamos mucho lo sucedido en esta situación esperando que no se vuelva a repetir ya que para nosotros es muy importante el servicio y el trato que brindamos a nuestros usuarios. En tal sentido le garantizmos que actuaremos conforme a nuestra norma interna con dichos colaboradores.</t>
  </si>
  <si>
    <t>Amonestación verbal o escrita.</t>
  </si>
  <si>
    <t>Conversamos con nuestro colaborador y le manifestamos tomar acciones ante lo sucedido de volver a incurrir en dichas faltas tomaremos medidas más drásticas.</t>
  </si>
  <si>
    <t>Mindri</t>
  </si>
  <si>
    <t>Beriguete</t>
  </si>
  <si>
    <t>809-816-8143</t>
  </si>
  <si>
    <t>Saludos, gracias por hacernos llegar esta denuencia, nos contactamos con nuestro equipo de supervición y realizamos un levantamiento sobre este caso y determinar futuras soluciones. Disculpe los inconvenientes.</t>
  </si>
  <si>
    <t>Estamos reclamando porque en horario de las 6-9 de la mañana las OMSA no se paran en la parada de la bomba de gas en la ruta de la ecológica, nosotros vamos a trabajar y llegamos a diarios tarde porque no se están parando en esa parada.</t>
  </si>
  <si>
    <t>12 de julio</t>
  </si>
  <si>
    <t>18 de julio</t>
  </si>
  <si>
    <t>Morales</t>
  </si>
  <si>
    <t>829-410-0145</t>
  </si>
  <si>
    <t>Conductor conduce de forma temenraria.</t>
  </si>
  <si>
    <t>16-056</t>
  </si>
  <si>
    <t>Saludos, gracias por utilizar nuestros servicios. En cuanto a su queja estaremos nos contactamos con el conductor debido a que este tipo de acción no son permitidas en nuestra Institución que violen las leyes de Tránsito y nuestras normas internas. Lamentamos mucho que haya tenido que pasar por esta situjación y le pedimos disculpas ante lo sucedido.</t>
  </si>
  <si>
    <t xml:space="preserve">Romerta </t>
  </si>
  <si>
    <t>849-881-7280</t>
  </si>
  <si>
    <t>Jueves 04 de agosto en la omsa que salió a las 7:10 am aproximadamente, el chofer al parecer de mal humor y el ambiente en el autobús desde el inicio se torno un poco pesado, exigía de mala manera de mala forma que se tocara el timbre para la parada algo que esta bien, pero el timbre tenía un problema y además cuando se tocaba la luz no encendía al frente y algunas veces se le olvidaba que ya había solicitado parada (eso parecía), cuando me tocaba quedarme pedimos el timbre a tiempo lo toco y sonó varias veces pero el chofer iba muy rápido y no nos quiso dejar en la parada, todo mundo diciendole que nos deje por que lo haiamos pedido y muy renuente dijo que nos dejara en la otra parada, mantuve la calma pero es muy desagradable tener que caminar tanto cuando ya se esta tarde, por el autobús tenia problemas y hasta se iba a quedar por mitad de camino, el chofer no debe descargar su enojo con los pasajeros. No es la primera vez que veo estas acciones y en verdad son de mal agrado aveces los choferes quieren presentarse como superiores. Espero que se tome en cuenta.</t>
  </si>
  <si>
    <t>Agosto</t>
  </si>
  <si>
    <t>Saludos, gracias por utilizar nustros servicios de transporte. En cuanto a su queja lamentamos mucho que haya tenido que pasar esta situación esperando que no vuelva a repetirse, le garantizamos que vamos actuar acorde a lo que establece nuestras normas internas con dicho colaborador ya que para nosotros es de suma importancia el buen trato que nuestros colaboradores les brinde a nuestros usuarios. Pedimos disculpas.</t>
  </si>
  <si>
    <t>Víctor</t>
  </si>
  <si>
    <t>809-778-8877</t>
  </si>
  <si>
    <t>Conductor incumple parada que está en la República de Colombia.</t>
  </si>
  <si>
    <t>Saludos, gracias por utilizar nuestros servicios de transporte. En relación a su queja nos estaremos contactando con este conductor debido a que el cumplimiento de la parada es parte escencial de nuestro reglamento interno. Lamentamos la situación y a la vez pedimos disculpas.</t>
  </si>
  <si>
    <t>Conversamos con nuestro colaborador y le manifestamos que tomaremo madidas más drásticas de volver a incurrir en dicha falta.</t>
  </si>
  <si>
    <t>Aracelis</t>
  </si>
  <si>
    <t>809-532-2083</t>
  </si>
  <si>
    <t xml:space="preserve">Los autobuses no están pasando por las paradas y esto provoca largas filas de los usuarios. Favor mejorar la frecuencia. </t>
  </si>
  <si>
    <t>Gracias por utilizar nuestro servicio de transporte y hacernos llegar su comentarios y quejas. En cuanto a esta situación que nos expresa vamos hacer un levantamientocon nuestro equipo de supervición para identificar los conductores que están incurriendo en no respetar las paradas y tomar las medidas. En relación con la frecuencia nuestro equipo de departamento técnico trabaja día a día para estableer una frecuencia ideal para sastifacer la creciente demanda de los usuarios del transporte público. Pedimos disculpas por lo sucedido.</t>
  </si>
  <si>
    <t>02 de agosto</t>
  </si>
  <si>
    <t>10 de agosto</t>
  </si>
  <si>
    <t>11 de agosto</t>
  </si>
  <si>
    <t xml:space="preserve">Elisa </t>
  </si>
  <si>
    <t xml:space="preserve">Guzmán </t>
  </si>
  <si>
    <t>809-439-1089</t>
  </si>
  <si>
    <t>Manejo temerario, nos encontramos en la carretera Mella y desde ahí note el mal comportamiento y antes de la bomba (Credigas) casi colisiona conmigo del carril izquierdo al derecho de forma temeraria.</t>
  </si>
  <si>
    <t>EI00589</t>
  </si>
  <si>
    <t>C-5, Kennedy</t>
  </si>
  <si>
    <t>Saludos, gracias por utilizar nuestro servicio por el aporte de su queja y sugerencia. En relación con su queja agradecemos que nos suministre esta informaciòn sobre el manejo temrario de nuestros conductores debido a que para nosotros es muy importante la seguridad de nuestros usuarios y los vehículos que de igual forma circulan por las calles por tanto no vamos a tolerar este tipo de accionar por parte de nuestros conductores. Lamentamos mucho que haya tenido que pasar por esta situción y pedimos nuestras más sinceras disculpas.</t>
  </si>
  <si>
    <t>Se le realió un llamado de atención para que maneje de acuerdo a las leyes de Tránsito y a las normas establecidas en nuestra Institución. De repetirse dicha conducta, tomaremos ootras medidas mas drásticas.</t>
  </si>
  <si>
    <t xml:space="preserve">Reyes </t>
  </si>
  <si>
    <t>809-299-0052</t>
  </si>
  <si>
    <t>Conductor conduce de forma temeraria, casi colisiona el vehìculo del Sr. Ricardo.</t>
  </si>
  <si>
    <t>19-105</t>
  </si>
  <si>
    <t>Saludos, gracias por utilizar nuestro servicio de transporte. Lamentamos mucho que haya tenido que pasar por esta situaciòn esperando que no vuelva a pasar por lo mismo, contactamos al conductor para aplicar las sanciones de lugar a pegado a nuestras normas. Pedimos disculpas por lo sucedido.</t>
  </si>
  <si>
    <t>Un llamado de atención a dichos conductor.</t>
  </si>
  <si>
    <t>Se le realizó un llamado de taención para que conduzca de acuerdo a las leyes de Tránsito y a las normas establecidas en nuestra Institución. De repetirse dicha conducta, tomaremos otras medidas más drásticas.</t>
  </si>
  <si>
    <t>Contreras</t>
  </si>
  <si>
    <t>809-670-0437</t>
  </si>
  <si>
    <t>El jueves (25) de agosto alrededor de las 4:00 pm, el conductor de dicha ficha incumple parada en el INVI, la mayoría de los conductores incumplen esta parada.</t>
  </si>
  <si>
    <t>19-154</t>
  </si>
  <si>
    <t>Saludos, gracias por utilizar nuestros servicios de transporte. En relación con su queja vamos a realizr un trabajo de supervición en esta parada y los conductores que esten violentando dicha parada serán sometidos a las sanciones de lugar. Lamentamos mucho que este sucediendo esto y a la vez pedimos disculpas.</t>
  </si>
  <si>
    <t xml:space="preserve">Alexander </t>
  </si>
  <si>
    <t>Cabral</t>
  </si>
  <si>
    <t>809-774-1609</t>
  </si>
  <si>
    <t>Conductor conduce de forma temeraria, casi colisiona el vehículo del Sr. Alexander y otro compañero que iba adelante. El conductor le vociferó que haga lo que el quiera esto sucedió alrededor de las 6:20 am, en dirección Este-Oeste.</t>
  </si>
  <si>
    <t xml:space="preserve">Saludos, gracias por utilizar nuestro servicio de transporte. Lamentamos mucho que haya tenido que pasar por esta situación con uno de nuestros conductores ya de que para nosotros es muy importante la seguridad de nuestro usuario y la de la ciudadanía, vamos a tomar carta en el asunto con respecto a dicho conductor apegado a nuestras normas internas. </t>
  </si>
  <si>
    <t>Conversamos con nuestro colaborador y le manifestamos tomar acciones ante lo sucedido y de volver a incurrir en dichas falta tomaremos medidas más drásticas.</t>
  </si>
  <si>
    <t>809-481-4332</t>
  </si>
  <si>
    <t>A-19-07</t>
  </si>
  <si>
    <t>Saludos, gracias por utilizar nuestro servicio de transporte. Lamentamos mucho que haya tenido que pasar por esta situación con uno de nuestros conductores ya de que para nosotros es muy importante la seguridad de nuestro usuario y de la ciudadnía, vamos a tomar carta en el asunto con respecto a dicho conductor apegado a nuestra normas internas.</t>
  </si>
  <si>
    <t xml:space="preserve">Adrés </t>
  </si>
  <si>
    <t>809-271-0761</t>
  </si>
  <si>
    <t>Se le solicitó parada y dejó a los usuarios a casi (1) un Km de la parada solicitada, en las tardes los autobuses son escasos, favor mejorar la frecuencia.</t>
  </si>
  <si>
    <t>16-061</t>
  </si>
  <si>
    <t>Saludos, gracias por utilizar nuestros servicios de transporte. En relación con su queja lamentamos mucho lo sucedido y tomaremos medidas de lugar para que dentro de lo posible no vuelva a suceder en uno de nuesttros autobuses. Con referente a la frecuencia nuestros equipos técnico trabaja arduamente en la elaboración de una frecuencia que mitigue el tiempo de espera de los usuarios en las paradas. Disculpe los inconvenienetes.</t>
  </si>
  <si>
    <t>809-882-6008</t>
  </si>
  <si>
    <t>Conductor iba en el carril izquierdo en alta velocidad y cruzó de forma brusca (3) tres carriles a la derecha, esto sucedió en la Av. Luperón.</t>
  </si>
  <si>
    <t>15-047</t>
  </si>
  <si>
    <t>C-31, Luperón</t>
  </si>
  <si>
    <t>Saludos, gracias por enviarnos su comentario y quejas. Lamentamos mucho que esto haya sucedido con uno de nuestros autobuses, ya de que para nosotros es muy importante la seguridad en las vías públicas y por tanto no toleramos ningún tipo de imprudencia por parte de nuestros conductores.</t>
  </si>
  <si>
    <t>Se le realizó una amonetación de forma verbal.</t>
  </si>
  <si>
    <t>Conversamos con nuestro colaborador, y le manifestamos tomar las acciones correctivas ante lo sucedido y de volver a incurrir en dicha falta, tomaremos medidas más drásticas.</t>
  </si>
  <si>
    <t xml:space="preserve">17 de agosto </t>
  </si>
  <si>
    <t>29 de agosto</t>
  </si>
  <si>
    <t>30 de agosto</t>
  </si>
  <si>
    <t>05 de serptiembre</t>
  </si>
  <si>
    <t>01 de septiembre</t>
  </si>
  <si>
    <t>Isamar</t>
  </si>
  <si>
    <t>849-651-9609</t>
  </si>
  <si>
    <t>Los autobuses antes salían a las 6:30 am, los conduxtores incumplen paradas, hay un descontrol.</t>
  </si>
  <si>
    <t>Septiembre</t>
  </si>
  <si>
    <t>Saludos gracias por utilizar nuestros servicios de transporte. Lamentamos mucho esta situación y a la vez pedimos nuestra más sinceras disculpas, vamos a realizar las acciones de lugar para poder solucionar esto.</t>
  </si>
  <si>
    <t>Claudia</t>
  </si>
  <si>
    <t>marclaudi@gmail.com</t>
  </si>
  <si>
    <t>En verdad es un servicio inestable. No se sabe si las guaguas van a pasar. Hoy mismo, para dar un ejemplo, luego de una hora esperando, pasa una guagua repleta y naturalmente ta no podía montar a más nadie. Y eso es solo un ejemplo. En la tarde tampoco se sabe si va a pasar ni cuándo. En sus redes sociales veo que solamente ponen publicaciones de actividades. No hay información de horarios por ninguna parte ni en redes ni en su página web, así que el usuario ni siquiera sabe von que cuenta. Deberían organizarse. Por la 27 es lo mismo. En fin, una persona con un horario específico no puede contar con la omsa. Dudo mucho que esto tenga respuesta, pero al menos ya lo expresé.</t>
  </si>
  <si>
    <t>La Dirección de Operaciones les agradece por utilizar nuestros servicios de transporte. En relación con su queja lamentamos mucho que este pasando por esta situación y a la vez le informamos que nos encontramos trabajando en la incorporación de mas unidades de autobuses para poder satisfacer la creciente demanda de usuarios del transporte publico y de esta manera mitigar el tipo de espera en las paradas. Pedimos disculpas sobre esto. Con relación a la información en nuestras redes sociales y pagina web si aparecen los horarios de operaciones de los autobuses, pero no sabemos si usted se refiere al horario en que tiene que pasar por las paradas de ser así le informamos que en teoría debería pasar una unidad cada (15) minutos luego de salir la primera unidad, pero como la frecuencia es variable que se ve afectada por los factores externos que muchos veces no controlamos se nos hace prácticamente imposible establecer un horario especifico por parada, pero es como le comentamos anteriormente el nuestra pagina web y redes sociales está el horario de inicio de la primera unidad y a partir de hay debe pasar cada (15) minutos por las paradas.</t>
  </si>
  <si>
    <t>Amanci</t>
  </si>
  <si>
    <t>López</t>
  </si>
  <si>
    <t>829-263-2299</t>
  </si>
  <si>
    <t>Conductor dejó la usuaria fuera de parada. Estaba conduciendo de forma temeraria.</t>
  </si>
  <si>
    <t>19-053</t>
  </si>
  <si>
    <t>C1, 27 de Febrero</t>
  </si>
  <si>
    <t>La Dirección de Operaciones les agradece por su información ofrecida sobre lo sucedido. Con relación a su queja le pedimos disculpas por los inconvenientes causados, ya que es incomodo cuando lo dejan fuera de su parada solicitada y sobre el manejo temerario se le ha informado que deben conducir de acuerdo a las leyes de tránsito.</t>
  </si>
  <si>
    <t>08 de septiembre</t>
  </si>
  <si>
    <t>15 de septiembre</t>
  </si>
  <si>
    <t>22 de septiembre</t>
  </si>
  <si>
    <t xml:space="preserve">Wilbert </t>
  </si>
  <si>
    <t xml:space="preserve">Angomas </t>
  </si>
  <si>
    <t>wilbert_angomas@hotmail.com</t>
  </si>
  <si>
    <t>Saludos, la mañana de hoy del dia 26 de septiembre del 2022 entre las horas de la 8:30, abordé una OMSA en la Máximo Gomez esquina 27 de febrero para quedarme en la parada cercana a la avenida tiradentes con 27 de febrero, al momento de acercanos a la estación el chofer no paró en la parada sino bastantes metros antes por lo cual debido la gran cantidad de pasajeros no pudimos quedarnos ahí, no obstante a eso al momento del chofer llegar a la parada correspondiente, no quiso abrir las puertas aun con varios pedidos de muchos pasajeros, finalmente el no abrió las puertas y siguió, tuvimos que caminar desde la lincoln hasta la tiradentes ya que el chofer siguió hasta allá. Espero que mi queja sirva de retroalimentación para los choferes ya que es un servicio que nos ofrece el estado para una mejor movilidad y con colaboradores asi se puede empañar el propósito.</t>
  </si>
  <si>
    <t>A-19-038</t>
  </si>
  <si>
    <t>I</t>
  </si>
  <si>
    <t xml:space="preserve">La Dirección de Operaciones le agradece por utilizar nuestro servicio de transporte. Lamentamos mucho que haya tenido que pasar por esta situación con uno de nuestros colaboradores esperando que no vuelva a pasar por lo mismo, le aseguramos que con dicho colaborador vamos actuar acorde a nuestras normas internas. Pedimos disculpas por lo sucedido </t>
  </si>
  <si>
    <t>Se le realizó un llamado de atención de forma verbal.</t>
  </si>
  <si>
    <t>Conversamos con nuestro colaborador y le manifestamos tomar acciones ante lo sucedido de volver a incurrir en dicha falta tomaremos medidas más drásticas.</t>
  </si>
  <si>
    <t>28 de septiembre</t>
  </si>
  <si>
    <t>TRIMESTRE JULIO - SEPTIEMBRE 2022</t>
  </si>
  <si>
    <t>Francisco</t>
  </si>
  <si>
    <t>Jimenez</t>
  </si>
  <si>
    <t>809-501-0481</t>
  </si>
  <si>
    <t>Conductor conduce de forma temeraria del carril izquierdo paso al derecho para montar un usuario que había en una parada, casi colisiona un vehículo.</t>
  </si>
  <si>
    <t>Octubre</t>
  </si>
  <si>
    <t>Saludos, la Dirección de Operaciones le agradece por suministrarnos la información sobre lo ocurrido, nuestra Institución tiene establecido en sus normas que los conductores deben permanecer en el carril de la derecha, mientras esten ofreciendo servicios, para evitar hacer cambios bruscos en la vía y causar inconvenientes a los demás conductores que comparten dicha vía.</t>
  </si>
  <si>
    <t>Le haremos un llamado de atención para que maneje de acuerdo a las normas de la Institución.</t>
  </si>
  <si>
    <t>Estefany</t>
  </si>
  <si>
    <t>Amaury</t>
  </si>
  <si>
    <t>Richard</t>
  </si>
  <si>
    <t>Juan Alexander</t>
  </si>
  <si>
    <t xml:space="preserve">Anderson </t>
  </si>
  <si>
    <t xml:space="preserve">Andrés </t>
  </si>
  <si>
    <t>María</t>
  </si>
  <si>
    <t>Cesarina</t>
  </si>
  <si>
    <t>Ogando</t>
  </si>
  <si>
    <t>Almonte</t>
  </si>
  <si>
    <t>Pinales</t>
  </si>
  <si>
    <t>Terrero</t>
  </si>
  <si>
    <t>809-784-6400</t>
  </si>
  <si>
    <t>809-997-0262</t>
  </si>
  <si>
    <t>809-535-2626</t>
  </si>
  <si>
    <t>809-850-4109</t>
  </si>
  <si>
    <t>829-513-8949</t>
  </si>
  <si>
    <t>809-707-9607</t>
  </si>
  <si>
    <t>809-364-5551</t>
  </si>
  <si>
    <t>809-682-2229</t>
  </si>
  <si>
    <t>809-562-3581</t>
  </si>
  <si>
    <t>Conductor se le pide la parada y deja los usuarios en la que sigue después, la Sra. Stefany tiene (3) tres días abordando este autobús y siempre es lo mismo.</t>
  </si>
  <si>
    <t>Los autobuses tardan mucho tiempo en pasar y cuando lo hacen van de un carril a otro cosa que cuando pasan los demás autobuses de otras rutas los tapan y ellos siguen de largo ignorando a los usuarios que están en espera. Esto es en la parada próximo al Hospital Dario Contreras</t>
  </si>
  <si>
    <t>Conductor incumple paradas.</t>
  </si>
  <si>
    <t>Saludos, por favor personal superior de la moda, hablenle a los choferes de la omsa que pertenecen al corredor de los Alcarrizos, en el área donde está el hospital calventy, también al lado del hospital hay un Liceo y frente al Liceo está el colegio Russell y estos choferes, la mayoría, pasan como si no hubiera nadie en la calle... Por ejemplo hoy a las 12:30 del mediodía estaban saliendo niños tanto del colegio como del liceo y del hospital siempre sale gente y pasaron dos omsa, podría decir que a casi 100 kilómetros por hora, y no solo yo me indigne por ese manejo temerario frente a estos centros educativos llenos de niños, todo el que estaba ahí se preguntó por qué ellos manejan tan rápido sabiendo que es la hora de salida de esos centros educativos y la calle está llena principalmente de niños y niñas. Por favor díganle que por lo menos frente a esos centros educativos y el hospital que manejen con más cuidado. Gracias</t>
  </si>
  <si>
    <t>A las 9:15 pm pasó un utobús el cual no se paró en dicha parada la cual está ubicada frente a Unicentro Plaza en la Av. 27 de Febrero, en dicha parada habiamos (15) personas donde 7 o 8 eramos estudiantes. Encuentro injusto este acto departe del conductor del autobús, ya que hasta lloviendo estaba. No es la primera vez que pasa en dicha parada esa acción por tal tazón espero que tomen carta en el sunto.</t>
  </si>
  <si>
    <t>Conductor conduce de forma temeraria. Sugiere que se le capacite con cursos de Relaciones Humanas, ya que este conductor no esta apto para tratar con personas.</t>
  </si>
  <si>
    <t>Buenos días yo necesito hacer un reporte, en especial a la ruta en general el servicio de la guagua consiste que uno a dio¡ario llega tarde a asu trabajo por que las guagua pasan por las paradas y no nos montan en espacial en la parada de la bomba de gas, el señor tomas pasa y el puede estar la guagua que le quepan pasajeron y el no se para, ya estamos cansados de esos maltratos. por favor necesitamos que regularicen el servicio si es de poner mas guagua en la riuta por favor haganla por que etsamos pasando trabajo en esa ruta y lo ,malo es que es es la unica ruta que hay por la avenida ecologica por eso nuestro mal y tormento.</t>
  </si>
  <si>
    <t>Hola buen día. Tengo unas quejas los conductores parecen en competencia… corriendo a mucha velocidad. Los usuarios o pasajeros no reciben el debido servicio, los conductores y cajeras son una vergüenza es decir que son animales. También los animales tienen sus derechos. No deben permitir conductores sin ninguna preparación tambien el servicio del wifi no existe, el cambio no existe reversa...</t>
  </si>
  <si>
    <t>Hoy a las 12:18 la omsa con esta ficha paso por la parada de la UASD alma mater, la parada con una buena cantidad de Personas y el chofecer decide no detenerse, la omsa no iba llena. Es injusto durar mas de 45 minutos esperando y que al chofer no le dé el deseo de pararse a recoger los pasajeros que tenemos derecho al transporte. Creo que están siendo muy suaves y permisivos con estos choferes muchos de ellos hacen lo que quieran, y como no todo el mundo saca el tiempo de llenar una reclamación como está talvez no se vea.  Creo que los choferes deben respetar más a los pasajeras sin importar que el transporte sea público y entre comillas barato.</t>
  </si>
  <si>
    <t>Conductor incumple paradas y deja a los usuarios donde le parezca y sí le solicitan parada y no hay usuarios en dicha parada esperando los conductores siguen de largo.</t>
  </si>
  <si>
    <t>Conductor dejóla usuaria fuera de parada y le dijo que la dejaria donde el quiera y que haga lo que ella quiera.</t>
  </si>
  <si>
    <t>A-19-065</t>
  </si>
  <si>
    <t>19-112</t>
  </si>
  <si>
    <t xml:space="preserve">C-11, Independencia </t>
  </si>
  <si>
    <t>II</t>
  </si>
  <si>
    <t>La Dirección de Operaciones agradece por la información y a la vez le expresamos nuestras disculpas, nuestros conductores deben cumplir con todas la paradas establecidas según las normas de la Institución y de no cumplirlas se considera una violación a las mismas.</t>
  </si>
  <si>
    <t>Saluds, la Dirección de Operaciones agradece por su información ya que es de suma importancia para nosotros. Con relación a su queja le informamos que las unidades que están saliendo a la hora establecidas, por lo que la tardanza se debe a los entaponamiento. A nuestros conductores siempre se le ha dicho que deben transitar en el carril de la derecha para que puedan hacer las paradas sin ningyn contratiempo.</t>
  </si>
  <si>
    <t xml:space="preserve"> Saludos, la Dirección de Operaciones agradece por utilizar nuestro servicio, con relación a su queja las normas establecidas por la Institución, los conductores deben detenerse en todas las paradas que esten debidamente identificadas.</t>
  </si>
  <si>
    <t>Saludos, la Dirección de Operaciones agradece por suministrarnos la información sobr la forma incorrecta de manejar de nuestros conductores, siempre le informamos que deben transitar de acuerdo a las leyes de tránsito y a apegados a las normas establecidas por la Institución sobre la velocidad máxima requerida.</t>
  </si>
  <si>
    <t>Saludos, la Dirección de Operaciones les agradece por la información y por mantener su fidelidad en nuestros servicios, con relación a su queja tenemos a bien informarle que nuestra Institución tenemos como normas brindar un nuen servicio a la población y para lograrlo los conductores tienen terminantemenete prohibido incumplir paradas, por lo que aplicaremos las medidas disciplinarias que correspondan. Le pedimos disculpas por los inconvenientes causados.</t>
  </si>
  <si>
    <t xml:space="preserve">Saludos, la Dirección de Operaciones le agradece por enviarnos su queja / o sugerencia tenemos por normas que los conductores deben manejar de acuerdo a las leyes de trànsito y que deben permanecer en el carril de la derecha, con relación a la sugerencia la cual le agradecemos, tenemos a bien informarle que siempre </t>
  </si>
  <si>
    <t>Saldos, la Dirección de Operaciones tenemos a bien informarle que estamos trabajando en la incorporación de nuevo personal, así aumentar la cantidad de autobuses, lo que disminuirá el timepo de espera, por ende mejorará la frecuencia y descongestión en los autobuses, gracuas por preferirnos.</t>
  </si>
  <si>
    <t>La Dirección de Operaciones le agradece la fidelidad hacia nuestro servicio en lo relacionado a su queja, nuestra Institución cuenta con un personal encargado de orientar e impartir capacitación al personal a bordo, para que que maneje de acuerdo a las normas establecidas así como las leyes de tránsito. Tomaremos medidas al tiempo que le externamos sinceras disculpas por el mal momento que pasó.</t>
  </si>
  <si>
    <t>Saludos, la Dirección de operaciones le aggradece por informarnos y mantener su fidelidad en nuestros servicios, con relación a asu queja tenemos a bien informarle que nuestra Institución, tenemos como norma brindar un buen servicio a la población y para lograrlo los conductores tienen terminantemente prohibido incumplir las paradas, por lo que aplicaremos las medidas discipplinarias que correspondan. Le pedimos disculpas por los inconvenientes causados.</t>
  </si>
  <si>
    <t xml:space="preserve">Saludos, la Dirección de Operaciones le agradece por subministrarnos su queja, nosotros como Institución reprobamos la forma inadecuada del conductor, puesto que es su deber y obligación cumplir con las paradas establecidas y el no hacerlo indica una violación a nuestras normas. Lamentamos lo sucedido y esperamos no se repita. </t>
  </si>
  <si>
    <t>Saludos, la Dirección de Operaciones agradece por hacernos llegar su queja en relación al momento que pasó externamos sinceras disculpas, ya que la conducta no es propia de lo que nuestros colaboradores deben exhibir, porque va en contra de las normativas de la Institución. Agradecemos por utilizar nuestro servicio.</t>
  </si>
  <si>
    <t>Se le realizó un llamado de atención al conductor de dicha unidad para que este mas atento cuando los usuarios les soliciten las paradas. De no corregir dicha falta tomaremos otros tipos de medidas.</t>
  </si>
  <si>
    <t>Se reallizó un llamado extensivo a todos los conductores del corredor 27 de Febrero, para que cumplan con las normas establecidas por la Institución.</t>
  </si>
  <si>
    <t>Se le realizó una amonestación, por lo que no debe volver a repetirse dicha conducta.</t>
  </si>
  <si>
    <t>Se le realizó un llamado extensivo a todos los conductores de ese corredor, debido a que su queja no especifica el número de ficha del autobús. Esperamos que tomen los correctivos de lugar de lo contrario tomaremos otros tipos de medidas.</t>
  </si>
  <si>
    <t>Se le realizó una amonestación al conductor  por violentar las normas de la Institución, esperemos que tome los correctivos de lugar de lo contrtario tomaremos medidas más drásticas.</t>
  </si>
  <si>
    <t>Lo enviamos a tomar nuevamente los cursos de Atención al Ciudadano y Manejo de conflictos.</t>
  </si>
  <si>
    <t>Conversamos con nuestros colaboradores y le manifestamos tomar acciones ante lo sucedido y de volver a incurriren dichas faltas tomaremos medidas más drásticas.</t>
  </si>
  <si>
    <t>Se le realizó una amonestación al conductor, por violentar las normas establecidas por la Institución, esperamos que tome las medidas correctivas de lugar de lo contrario tomaremos medidas más drácticas.</t>
  </si>
  <si>
    <t>Se le realizó un llamado de atención para que este atento a la solicitud de paradas.</t>
  </si>
  <si>
    <t>Se le aplicó lo que establecen nuestras en medida de sanción, al tiempo que le daremos retroalimentación del comportamiento que debemostrtar hacia el usuario.</t>
  </si>
  <si>
    <t>Patricia</t>
  </si>
  <si>
    <t>829-257-5520</t>
  </si>
  <si>
    <t>Conductor conduce de forma temeraria, favor indicarle a este conductor que su carril es el derecho, ya que en más de una ocasión cruzaba de izquierda a derecha.</t>
  </si>
  <si>
    <t>19-017</t>
  </si>
  <si>
    <t>La Dirección de Operaciones le agradece por enviarnos su queja, le informo que nuestra Institución siempre le ha dicho a los conductoresas que deben manejar de acuerdo a las leyes de tránsito y a las normas establecidas y qu deben permanecer en el carril de la derecha siempre y cuando las condiciones del transito se lo permitan, para evitar que hagan cambiosbruscos de un carril a otro.</t>
  </si>
  <si>
    <t>Amonestación escrita o verbal.</t>
  </si>
  <si>
    <t>Guirado</t>
  </si>
  <si>
    <t>829-606-8401</t>
  </si>
  <si>
    <t>El conductor de es unidad es un grosero le habla mal a los pasajeros en mi caso voy corriendo para la OmSa no me deje y el señor viendome por el retrovisor arranco la omsa le llamo y esto en (29 centrimetro de la puerta y el nada de frenar me subo y me habla con groseríay que me baje del autobús, si ese es el servicio que van a brindar los representantes de la omsa entonces cada dia serán mas los que van estar de acuerdo con FENATRANO se quede con los corredores. Yo trabajo en una empresa privada y el tiempo de llegada tarde se sanciona y no es que yo estuviera a mi hora, el conductor no duro ni un minuto yo espero que ustedes hagan sus investigaciones pertinentes, yo y lo que conozco vamos a votar a favor de FENATRANO y yo me voy a encargar de eso. gracias por su mal servicio.</t>
  </si>
  <si>
    <t>A-19-002</t>
  </si>
  <si>
    <t>Saludos, la Dirección de Operaciones gracias por utilizar nuestro servicio de transporte y hacernos llegar su queja, en tal sentido lamentamos mucho que nuestro conductor haya tenido este comportamiento con usted, debido a que no fue el adecuado y va en contra de las normas que como Institución tenemos, cabe señalar que ante tal comportamiento vamos actuar con dicho colaborador como lo establece el protocolo ante tal falta. Pedimos nuestra más sincera disculpa por lo sucedido.</t>
  </si>
  <si>
    <t>(en blanco)</t>
  </si>
  <si>
    <t>TRIMESTRE OCTUBRE - DICIEMBRE 2022</t>
  </si>
  <si>
    <t>Romerta</t>
  </si>
  <si>
    <t>19-178</t>
  </si>
  <si>
    <t>Saludos, la Dirección de Operaciones le agradece por la información y por mantener su fidelidad en nuestros servicios con relación a su queja tenemos a bien informarle que nuestra Institución, tenemos como normas brindar un buen servicio a la población y para lograrlo los conductores tienen terminantemente prohíbido incumplir paradas, por lo que aplicaremos las medidas disciplinadias que correspondan. Le pedimos disculpa por los inconvenientes causados.</t>
  </si>
  <si>
    <t xml:space="preserve">Danny </t>
  </si>
  <si>
    <t>Santos</t>
  </si>
  <si>
    <t>809-591-7490</t>
  </si>
  <si>
    <t>Conductor incumplió la parada frente a la cervecería, la mayoría de los conductores apagan el timbre.</t>
  </si>
  <si>
    <t>La Dirección de Operaciones le agradece por la información y le expresamo nuestras disculpas, nuestros conductores deben cumplir con todas las paradas establecidas según las normas de la Institución y de no cumplirlas se considera una violación a las mismas y de verificarse lo del timbre tambien se concidera una falta grave.</t>
  </si>
  <si>
    <t>Se le realizó un llamado de atención al conductor de dicha unidad para que este mas atentocuando los usuarios le soliciten las paradas. De no corregir dicha falta tomaremos otros tipos de medidas.</t>
  </si>
  <si>
    <t>829-861-1124</t>
  </si>
  <si>
    <t>Conductor incumplió la parada que esta frente a Apolo Taxi a un grupo de trabajadoras y las dejó en la Av. Nuñez de Cacéres, el conductor le vociferó palabras incoherentes que dijo según usuarias ´´ que el era el sayayin de OMSA'' en otras ocasiones sucede lo mismo con las paradas.</t>
  </si>
  <si>
    <t>Saludos la Dirección de Operaciones le agradece por utilizar nuestros servicios con relación a su queja, las normas establecidas por la Institución los conductores deben detenerse en todas las paradas que esten debidamente identificadas y que deben estar pendiente al timbre para cuando los usuarios le soliciten la parada, pero algo que no toleramos es el irrespeto a los usuarios.</t>
  </si>
  <si>
    <t>Le haremos una amonestación de forma verbal por lo que no debe repetirse dicha conducta. De lo contrario tomaremos otros tipos de medidas.</t>
  </si>
  <si>
    <t>Joaquina</t>
  </si>
  <si>
    <t>809-412-4376</t>
  </si>
  <si>
    <t>Conductor incumplió parada en Apolo Taxi, dejando a una gran cantidad de personas y vociferaba palabras incoherentes.</t>
  </si>
  <si>
    <t>Jesús</t>
  </si>
  <si>
    <t>829-837-8118</t>
  </si>
  <si>
    <t>El conductor conducia de un carril a otro de forma temeraria siendo esta una unidad articulada, casi colisiona el vehículo del Sr. Jesús teniendo este que orillarse y caer en un hoyo.</t>
  </si>
  <si>
    <t>Saludos la Dirección de Operaciones le agradece por enviarnos su queja y/o sugerencia, tenemos a por normas que los conductores deben manejar de acuerdo a las leyes de transito y que deben permanecer en el carril de la derecha. Le pedimos disculpas por los inconvenientes causados y por el mal rato que paso.</t>
  </si>
  <si>
    <t>Se le realizó un llamado de atención para  que conduzca de acuerdo a las norma de la Institución.</t>
  </si>
  <si>
    <t>Montero</t>
  </si>
  <si>
    <t>El viernes aproximadamente 09:54 pm, el conductor incumplió parada en la Av. Defilló y la dejó en Plaza Lama, estando con un niño de (2) años a esa hora siendo este el unico pasaje que tenia.</t>
  </si>
  <si>
    <t>Saludos, gracias por suministrarnos la información sobre lo ocurrido, nuestra Institución tiene establcido en sus normas que los conductores deben estar pendiente y atento al timbre, para cuando los usuarios pidan la parada. Lamentamos mucho lo sucedido. Le expresamos nuestras mas sinceras disculpas por los inconvenientes causados.</t>
  </si>
  <si>
    <t>Se le realizó un llamado de atención para que maneje de acuerdo a las normas de la Institución.</t>
  </si>
  <si>
    <t xml:space="preserve">José </t>
  </si>
  <si>
    <t>Zorrilla</t>
  </si>
  <si>
    <t>809-453-6448</t>
  </si>
  <si>
    <t>Los conductores incumplen la parada del Huacalito.</t>
  </si>
  <si>
    <t>19-604</t>
  </si>
  <si>
    <t>Saludos, gracias por enviarnos su queja para nosotros son de gran ayuda para seguir mejorando nuestros servicios de transpote. En relación con la misma estaremos enviando a nuestro equipo de supervisores para hacer un levantamiento de los conductores que están incurriendo en esta práctica y buscar una solución a esta problemática.</t>
  </si>
  <si>
    <t xml:space="preserve">Robert </t>
  </si>
  <si>
    <t>Espinal</t>
  </si>
  <si>
    <t>849-360-5793</t>
  </si>
  <si>
    <t>16-098</t>
  </si>
  <si>
    <t>Noviembre</t>
  </si>
  <si>
    <t>Saludos, gracias por enviarnos su queja y/o sugerencia, tenemos por normas que los conductores deben manejar de acuerdo a las leyes de tránsito y que deben permanecer en el carril de la derecha.</t>
  </si>
  <si>
    <t>829-566-9910</t>
  </si>
  <si>
    <t>Conductor conduce de forma temeraria, no esta capacitado para conducir estos autobuses.</t>
  </si>
  <si>
    <t>19-151</t>
  </si>
  <si>
    <t>Saludos, gracias por utilizar nuestros servicios. En atención a su queja y/o sugerencias, tenemos por normas que los conductores deben manejar de acuerdo a las leyes de tránsito, nuestra Institución capacita y entrena a los conductores. De acuerdo a las leyes de tránsito vigente y el no cumplimiento de las mismas se considera una falta.</t>
  </si>
  <si>
    <t>Le haremos una amonestación, por lo que no debe volver a repetirse dicha conducta.</t>
  </si>
  <si>
    <t>Eugenio</t>
  </si>
  <si>
    <t>Comas</t>
  </si>
  <si>
    <t>Conductor irresponsable se le pidió la paada para dejar a una persona no vidente y este siguió sin importarle y lo dejo una parada después.</t>
  </si>
  <si>
    <t>19-141</t>
  </si>
  <si>
    <t>Gracias por utilizar nuestro servicio para transportarse y por su valiosa información. En atención a su queja  las normas establecen que los conductores deben estar atentos a los dispositivos del autobús, para que al  momento que le soliciten las paradas los pueda dejar. Nuestra Institución esta comprometida con brindar un buen servicio, sobre todo a las personas con algún tipo de discapacidad. Le pedimos disculpas por los inconvenientes ocasionados.</t>
  </si>
  <si>
    <t>Se le realizó una amonestación para que este más atento y cumplacon las normas de nuestra Institución.</t>
  </si>
  <si>
    <t xml:space="preserve">David </t>
  </si>
  <si>
    <t>Troncoso</t>
  </si>
  <si>
    <t>Conductor conduce de forma temerario y cambia de carril de forma temeraria.</t>
  </si>
  <si>
    <t>A-19-010</t>
  </si>
  <si>
    <t>Gracias por suministrarnos la informacisobre lo ocurrido, nuestra Institución tiene establecido en sus normas que los conductores deben permanecer en el carril de la derecha, mientras esten ofreciendo servicios, para evitar hacer cambios bruscos en la via y causar inconvenientes a los demas conductores que comparten dicha vía.</t>
  </si>
  <si>
    <t>Se le realizó un llamado de atención para que se maneje de acuerdo a las normas de la Institución.</t>
  </si>
  <si>
    <t>Exel</t>
  </si>
  <si>
    <t>Conductor conduce de forma temeraria por poco colisiona el vehículo del Sr. Excel.</t>
  </si>
  <si>
    <t>15-074</t>
  </si>
  <si>
    <t>Saludos, gracias por enviarnos su queja en nuestra Institución tenemos por normas que los conductores deben manejar de acuerdo a las leyes de tránsito y que deben permanecer en el carril de la derecha. Tenemos a bien informarle que siempre le hemos impartido los cursos, sobre las leyes de tránsito y sus normativas.</t>
  </si>
  <si>
    <t>ESTADISTICA DE QUEJAS Y SUGERENCIAS CUARTO TRIMESTRE-2022</t>
  </si>
  <si>
    <t xml:space="preserve">                                             Dir. Planificación y Desarrollo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</si>
</sst>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7" x14ac:knownFonts="1">
    <font>
      <sz val="11"/>
      <color theme="1"/>
      <name val="Calibri"/>
      <family val="2"/>
      <scheme val="minor"/>
    </font>
    <font>
      <b/>
      <sz val="11"/>
      <color theme="0"/>
      <name val="Times New Roman"/>
      <family val="1"/>
    </font>
    <font>
      <sz val="11"/>
      <color theme="1"/>
      <name val="Times New Roman"/>
      <family val="1"/>
    </font>
    <font>
      <b/>
      <sz val="11"/>
      <color theme="1"/>
      <name val="Times New Roman"/>
      <family val="1"/>
    </font>
    <font>
      <b/>
      <i/>
      <sz val="11"/>
      <color theme="1"/>
      <name val="Times New Roman"/>
      <family val="1"/>
    </font>
    <font>
      <sz val="12"/>
      <color theme="1"/>
      <name val="Times New Roman"/>
      <family val="1"/>
    </font>
    <font>
      <sz val="8"/>
      <name val="Calibri"/>
      <family val="2"/>
      <scheme val="minor"/>
    </font>
    <font>
      <sz val="11"/>
      <color theme="1"/>
      <name val="Calibri"/>
      <family val="2"/>
      <scheme val="minor"/>
    </font>
    <font>
      <b/>
      <sz val="20"/>
      <color theme="1"/>
      <name val="Times New Roman"/>
      <family val="1"/>
    </font>
    <font>
      <i/>
      <sz val="14"/>
      <color theme="1"/>
      <name val="Calibri"/>
      <family val="2"/>
      <scheme val="minor"/>
    </font>
    <font>
      <b/>
      <sz val="14"/>
      <color theme="1"/>
      <name val="Calibri"/>
      <family val="2"/>
      <scheme val="minor"/>
    </font>
    <font>
      <sz val="14"/>
      <color theme="1"/>
      <name val="Calibri"/>
      <family val="2"/>
      <scheme val="minor"/>
    </font>
    <font>
      <b/>
      <sz val="18"/>
      <color theme="1"/>
      <name val="Times New Roman"/>
      <family val="1"/>
    </font>
    <font>
      <sz val="12"/>
      <color rgb="FF000000"/>
      <name val="Times New Roman"/>
      <family val="1"/>
    </font>
    <font>
      <u/>
      <sz val="11"/>
      <color theme="10"/>
      <name val="Calibri"/>
      <family val="2"/>
      <scheme val="minor"/>
    </font>
    <font>
      <sz val="12"/>
      <color rgb="FF000000"/>
      <name val="Calibri"/>
      <family val="2"/>
    </font>
    <font>
      <b/>
      <sz val="16"/>
      <color theme="1"/>
      <name val="Times New Roman"/>
      <family val="1"/>
    </font>
  </fonts>
  <fills count="6">
    <fill>
      <patternFill patternType="none"/>
    </fill>
    <fill>
      <patternFill patternType="gray125"/>
    </fill>
    <fill>
      <patternFill patternType="solid">
        <fgColor theme="6"/>
        <bgColor indexed="64"/>
      </patternFill>
    </fill>
    <fill>
      <patternFill patternType="solid">
        <fgColor theme="9" tint="0.39997558519241921"/>
        <bgColor indexed="64"/>
      </patternFill>
    </fill>
    <fill>
      <patternFill patternType="solid">
        <fgColor theme="9" tint="0.79998168889431442"/>
        <bgColor theme="9" tint="0.79998168889431442"/>
      </patternFill>
    </fill>
    <fill>
      <patternFill patternType="solid">
        <fgColor theme="0"/>
        <bgColor theme="9" tint="0.79998168889431442"/>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9"/>
      </left>
      <right style="thin">
        <color theme="9"/>
      </right>
      <top style="thin">
        <color theme="9"/>
      </top>
      <bottom style="medium">
        <color theme="9"/>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diagonal/>
    </border>
    <border>
      <left style="medium">
        <color theme="9" tint="-0.249977111117893"/>
      </left>
      <right/>
      <top style="medium">
        <color theme="9" tint="-0.249977111117893"/>
      </top>
      <bottom/>
      <diagonal/>
    </border>
    <border>
      <left/>
      <right/>
      <top style="medium">
        <color theme="9" tint="-0.249977111117893"/>
      </top>
      <bottom/>
      <diagonal/>
    </border>
    <border>
      <left/>
      <right style="medium">
        <color theme="9" tint="-0.249977111117893"/>
      </right>
      <top style="medium">
        <color theme="9" tint="-0.249977111117893"/>
      </top>
      <bottom/>
      <diagonal/>
    </border>
    <border>
      <left style="medium">
        <color theme="9" tint="-0.249977111117893"/>
      </left>
      <right/>
      <top/>
      <bottom style="medium">
        <color theme="9" tint="-0.249977111117893"/>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thin">
        <color theme="9"/>
      </left>
      <right style="thin">
        <color theme="9"/>
      </right>
      <top style="thin">
        <color theme="9"/>
      </top>
      <bottom style="thin">
        <color theme="9"/>
      </bottom>
      <diagonal/>
    </border>
    <border>
      <left/>
      <right/>
      <top style="medium">
        <color indexed="64"/>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diagonal/>
    </border>
    <border>
      <left/>
      <right/>
      <top/>
      <bottom style="medium">
        <color indexed="64"/>
      </bottom>
      <diagonal/>
    </border>
  </borders>
  <cellStyleXfs count="3">
    <xf numFmtId="0" fontId="0" fillId="0" borderId="0"/>
    <xf numFmtId="9" fontId="7" fillId="0" borderId="0" applyFont="0" applyFill="0" applyBorder="0" applyAlignment="0" applyProtection="0"/>
    <xf numFmtId="0" fontId="14" fillId="0" borderId="0" applyNumberFormat="0" applyFill="0" applyBorder="0" applyAlignment="0" applyProtection="0"/>
  </cellStyleXfs>
  <cellXfs count="93">
    <xf numFmtId="0" fontId="0" fillId="0" borderId="0" xfId="0"/>
    <xf numFmtId="0" fontId="1"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0" xfId="0" pivotButton="1"/>
    <xf numFmtId="0" fontId="0" fillId="0" borderId="0" xfId="0" applyAlignment="1">
      <alignment horizontal="left"/>
    </xf>
    <xf numFmtId="0" fontId="2" fillId="0" borderId="0" xfId="0" pivotButton="1" applyFont="1"/>
    <xf numFmtId="0" fontId="2" fillId="0" borderId="0" xfId="0" applyFont="1"/>
    <xf numFmtId="0" fontId="2" fillId="0" borderId="0" xfId="0" applyFont="1" applyAlignment="1">
      <alignment horizontal="left"/>
    </xf>
    <xf numFmtId="0" fontId="4" fillId="3" borderId="7" xfId="0" applyFont="1" applyFill="1" applyBorder="1" applyAlignment="1">
      <alignment horizontal="center" vertical="center" wrapText="1"/>
    </xf>
    <xf numFmtId="0" fontId="2" fillId="0" borderId="0" xfId="0" applyFont="1" applyAlignment="1">
      <alignment wrapText="1"/>
    </xf>
    <xf numFmtId="0" fontId="4" fillId="3" borderId="7" xfId="0" applyFont="1" applyFill="1" applyBorder="1" applyAlignment="1">
      <alignment vertical="center" wrapText="1"/>
    </xf>
    <xf numFmtId="0" fontId="2" fillId="0" borderId="0" xfId="0" applyFont="1" applyAlignment="1">
      <alignment vertical="center" wrapText="1"/>
    </xf>
    <xf numFmtId="0" fontId="3" fillId="0" borderId="0" xfId="0" applyFont="1" applyAlignment="1">
      <alignment horizontal="left"/>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left" vertical="center" wrapText="1"/>
    </xf>
    <xf numFmtId="0" fontId="5" fillId="0" borderId="9"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5" fillId="0" borderId="1" xfId="0" applyFon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center" vertical="center" wrapText="1"/>
    </xf>
    <xf numFmtId="0" fontId="9" fillId="3" borderId="0" xfId="0" applyFont="1" applyFill="1" applyAlignment="1">
      <alignment horizontal="center" vertical="center"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9" fontId="11" fillId="0" borderId="0" xfId="1" applyFont="1" applyAlignment="1">
      <alignment horizontal="center" vertical="center" wrapText="1"/>
    </xf>
    <xf numFmtId="0" fontId="9" fillId="4" borderId="16" xfId="0" applyFont="1" applyFill="1" applyBorder="1" applyAlignment="1">
      <alignment horizontal="left" vertical="center" wrapText="1"/>
    </xf>
    <xf numFmtId="0" fontId="9" fillId="0" borderId="16" xfId="0" applyFont="1" applyBorder="1" applyAlignment="1">
      <alignment horizontal="left" vertical="center" wrapText="1"/>
    </xf>
    <xf numFmtId="0" fontId="11" fillId="0" borderId="0" xfId="0" applyFont="1"/>
    <xf numFmtId="0" fontId="9" fillId="5" borderId="16" xfId="0" applyFont="1" applyFill="1" applyBorder="1" applyAlignment="1">
      <alignment horizontal="left" vertical="center" wrapText="1"/>
    </xf>
    <xf numFmtId="0" fontId="12" fillId="0" borderId="0" xfId="0" applyFont="1" applyAlignment="1">
      <alignment vertical="center" wrapText="1"/>
    </xf>
    <xf numFmtId="0" fontId="0" fillId="0" borderId="18" xfId="0" applyBorder="1" applyAlignment="1">
      <alignment horizontal="left" vertical="center"/>
    </xf>
    <xf numFmtId="0" fontId="13" fillId="0" borderId="18" xfId="0" applyFont="1"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horizontal="left" vertical="center" wrapText="1"/>
    </xf>
    <xf numFmtId="0" fontId="13" fillId="0" borderId="18" xfId="0" applyFont="1" applyBorder="1" applyAlignment="1">
      <alignment horizontal="center" vertical="center" wrapText="1"/>
    </xf>
    <xf numFmtId="0" fontId="13" fillId="0" borderId="18" xfId="0" applyFont="1" applyBorder="1" applyAlignment="1">
      <alignment horizontal="left" vertical="center" wrapText="1"/>
    </xf>
    <xf numFmtId="0" fontId="13" fillId="0" borderId="18" xfId="0" applyFont="1" applyBorder="1" applyAlignment="1">
      <alignment horizontal="left" vertical="center"/>
    </xf>
    <xf numFmtId="0" fontId="5" fillId="0" borderId="18" xfId="0" applyFont="1" applyBorder="1" applyAlignment="1">
      <alignment horizontal="left" vertical="center" wrapText="1"/>
    </xf>
    <xf numFmtId="0" fontId="14" fillId="0" borderId="18" xfId="2" applyBorder="1" applyAlignment="1">
      <alignment horizontal="center" vertical="center"/>
    </xf>
    <xf numFmtId="0" fontId="0" fillId="0" borderId="0" xfId="0" applyAlignment="1">
      <alignment vertical="center" wrapText="1"/>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3" fillId="0" borderId="21" xfId="0" applyFont="1" applyBorder="1" applyAlignment="1">
      <alignment horizontal="center" vertical="center"/>
    </xf>
    <xf numFmtId="0" fontId="13" fillId="0" borderId="1" xfId="0" applyFont="1" applyBorder="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3" fillId="0" borderId="22" xfId="0" applyFont="1" applyBorder="1" applyAlignment="1">
      <alignment horizontal="center" vertical="center"/>
    </xf>
    <xf numFmtId="0" fontId="0" fillId="0" borderId="0" xfId="0" applyAlignment="1">
      <alignment vertical="center" wrapText="1" shrinkToFit="1"/>
    </xf>
    <xf numFmtId="0" fontId="0" fillId="0" borderId="1" xfId="0" applyBorder="1" applyAlignment="1">
      <alignment vertical="center" wrapText="1"/>
    </xf>
    <xf numFmtId="0" fontId="13" fillId="0" borderId="18" xfId="0" applyFont="1" applyBorder="1" applyAlignment="1">
      <alignment horizont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13" fillId="0" borderId="26" xfId="0" applyFont="1" applyBorder="1" applyAlignment="1">
      <alignment horizontal="center"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0" fillId="0" borderId="29" xfId="0"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12" fillId="0" borderId="17" xfId="0" applyFont="1" applyBorder="1" applyAlignment="1">
      <alignment horizontal="center" vertical="center" wrapText="1"/>
    </xf>
    <xf numFmtId="0" fontId="16" fillId="0" borderId="0" xfId="0" applyFont="1" applyAlignment="1">
      <alignment horizontal="center"/>
    </xf>
    <xf numFmtId="0" fontId="16" fillId="0" borderId="0" xfId="0" applyFont="1" applyAlignment="1">
      <alignment horizontal="center"/>
    </xf>
    <xf numFmtId="0" fontId="8" fillId="0" borderId="0" xfId="0" applyFont="1" applyAlignment="1">
      <alignment horizontal="center"/>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0" borderId="0" xfId="0" applyFont="1" applyBorder="1" applyAlignment="1">
      <alignment horizontal="center" vertical="center" wrapText="1"/>
    </xf>
    <xf numFmtId="0" fontId="11" fillId="0" borderId="0" xfId="0" applyFont="1" applyBorder="1"/>
    <xf numFmtId="0" fontId="11" fillId="0" borderId="30" xfId="0" applyFont="1" applyBorder="1"/>
  </cellXfs>
  <cellStyles count="3">
    <cellStyle name="Hipervínculo" xfId="2" builtinId="8"/>
    <cellStyle name="Normal" xfId="0" builtinId="0"/>
    <cellStyle name="Porcentaje" xfId="1" builtinId="5"/>
  </cellStyles>
  <dxfs count="129">
    <dxf>
      <fill>
        <patternFill>
          <bgColor rgb="FFFF0000"/>
        </patternFill>
      </fill>
    </dxf>
    <dxf>
      <fill>
        <patternFill>
          <bgColor rgb="FFFF0000"/>
        </patternFill>
      </fill>
    </dxf>
    <dxf>
      <fill>
        <patternFill>
          <bgColor rgb="FF92D050"/>
        </patternFill>
      </fill>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13" formatCode="0%"/>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strike val="0"/>
        <outline val="0"/>
        <shadow val="0"/>
        <u val="none"/>
        <vertAlign val="baseline"/>
        <sz val="14"/>
        <color theme="1"/>
        <name val="Calibri"/>
        <family val="2"/>
        <scheme val="minor"/>
      </font>
      <numFmt numFmtId="0" formatCode="General"/>
      <alignment horizontal="center" vertical="center" textRotation="0" wrapText="1" indent="0" justifyLastLine="0" shrinkToFit="0" readingOrder="0"/>
    </dxf>
    <dxf>
      <font>
        <b/>
        <strike val="0"/>
        <outline val="0"/>
        <shadow val="0"/>
        <u val="none"/>
        <vertAlign val="baseline"/>
        <sz val="14"/>
        <color theme="1"/>
        <name val="Calibri"/>
        <family val="2"/>
        <scheme val="minor"/>
      </font>
      <alignment horizontal="center" vertical="center" textRotation="0" wrapText="1" indent="0" justifyLastLine="0" shrinkToFit="0" readingOrder="0"/>
    </dxf>
    <dxf>
      <font>
        <b val="0"/>
        <i/>
        <strike val="0"/>
        <outline val="0"/>
        <shadow val="0"/>
        <u val="none"/>
        <vertAlign val="baseline"/>
        <sz val="14"/>
        <color theme="1"/>
        <name val="Calibri"/>
        <family val="2"/>
        <scheme val="minor"/>
      </font>
      <alignment horizontal="left" vertical="center" textRotation="0" wrapText="1" indent="0" justifyLastLine="0" shrinkToFit="0" readingOrder="0"/>
    </dxf>
    <dxf>
      <font>
        <strike val="0"/>
        <outline val="0"/>
        <shadow val="0"/>
        <u val="none"/>
        <vertAlign val="baseline"/>
        <sz val="14"/>
        <color theme="1"/>
        <name val="Calibri"/>
        <family val="2"/>
        <scheme val="minor"/>
      </font>
      <alignment horizontal="center" vertical="center" textRotation="0" wrapText="1" indent="0" justifyLastLine="0" shrinkToFit="0" readingOrder="0"/>
    </dxf>
    <dxf>
      <font>
        <i/>
        <strike val="0"/>
        <outline val="0"/>
        <shadow val="0"/>
        <u val="none"/>
        <vertAlign val="baseline"/>
        <sz val="14"/>
        <color theme="1"/>
        <name val="Calibri"/>
        <family val="2"/>
        <scheme val="minor"/>
      </font>
      <fill>
        <patternFill patternType="solid">
          <fgColor indexed="64"/>
          <bgColor theme="9" tint="0.39997558519241921"/>
        </patternFill>
      </fill>
      <alignment horizontal="center" vertical="center" textRotation="0" wrapText="1" indent="0" justifyLastLine="0" shrinkToFit="0" readingOrder="0"/>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name val="Times New Roman"/>
        <family val="1"/>
        <scheme val="none"/>
      </font>
    </dxf>
    <dxf>
      <font>
        <strike val="0"/>
        <outline val="0"/>
        <shadow val="0"/>
        <u val="none"/>
        <vertAlign val="baseline"/>
        <sz val="11"/>
        <name val="Times New Roman"/>
        <family val="1"/>
        <scheme val="none"/>
      </font>
      <numFmt numFmtId="0" formatCode="General"/>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outline="0">
        <left style="thin">
          <color indexed="64"/>
        </lef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left"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dxf>
    <dxf>
      <font>
        <strike val="0"/>
        <outline val="0"/>
        <shadow val="0"/>
        <u val="none"/>
        <vertAlign val="baseline"/>
        <sz val="11"/>
        <name val="Times New Roman"/>
        <family val="1"/>
        <scheme val="none"/>
      </font>
      <alignment horizontal="center" vertical="center" textRotation="0" wrapText="1" indent="0" justifyLastLine="0" shrinkToFit="0" readingOrder="0"/>
      <border diagonalUp="0" diagonalDown="0" outline="0">
        <left style="thin">
          <color indexed="64"/>
        </left>
        <right style="thin">
          <color indexed="64"/>
        </right>
      </border>
    </dxf>
    <dxf>
      <font>
        <strike val="0"/>
        <outline val="0"/>
        <shadow val="0"/>
        <u val="none"/>
        <vertAlign val="baseline"/>
        <sz val="11"/>
        <name val="Times New Roman"/>
        <family val="1"/>
        <scheme val="none"/>
      </font>
      <alignment horizontal="center" vertical="center" textRotation="0" wrapText="1" indent="0" justifyLastLine="0" shrinkToFit="0" readingOrder="0"/>
    </dxf>
    <dxf>
      <border outline="0">
        <bottom style="thin">
          <color indexed="64"/>
        </bottom>
      </border>
    </dxf>
    <dxf>
      <font>
        <strike val="0"/>
        <outline val="0"/>
        <shadow val="0"/>
        <u val="none"/>
        <vertAlign val="baseline"/>
        <sz val="11"/>
        <name val="Times New Roman"/>
        <family val="1"/>
        <scheme val="none"/>
      </font>
      <fill>
        <patternFill patternType="solid">
          <fgColor indexed="64"/>
          <bgColor theme="6"/>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1" defaultTableStyle="TableStyleMedium2" defaultPivotStyle="PivotStyleLight16">
    <tableStyle name="Invisible" pivot="0" table="0" count="0" xr9:uid="{FD42B860-6406-49EE-B7A1-14A5E69F0D8F}"/>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r>
              <a:rPr lang="es-DO" sz="14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cartas subsanacion - SEGUNDO trimestre 2022</a:t>
            </a:r>
            <a:endParaRPr lang="es-DO" sz="1400">
              <a:solidFill>
                <a:schemeClr val="accent6">
                  <a:lumMod val="50000"/>
                </a:schemeClr>
              </a:solidFill>
              <a:effectLst/>
              <a:latin typeface="Times New Roman" panose="02020603050405020304" pitchFamily="18" charset="0"/>
              <a:cs typeface="Times New Roman" panose="02020603050405020304" pitchFamily="18" charset="0"/>
            </a:endParaRPr>
          </a:p>
        </c:rich>
      </c:tx>
      <c:layout>
        <c:manualLayout>
          <c:xMode val="edge"/>
          <c:yMode val="edge"/>
          <c:x val="0.14749135246563413"/>
          <c:y val="2.958501947934308E-2"/>
        </c:manualLayout>
      </c:layout>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'Abr-Jun'!$C$5</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'Abr-Jun'!$A$6:$A$10</c:f>
              <c:strCache>
                <c:ptCount val="5"/>
                <c:pt idx="0">
                  <c:v>Manejo Temerario</c:v>
                </c:pt>
                <c:pt idx="1">
                  <c:v>Incumplimiento de paradas</c:v>
                </c:pt>
                <c:pt idx="2">
                  <c:v>Facilidad de Acceso</c:v>
                </c:pt>
                <c:pt idx="3">
                  <c:v>Exceso de Velocidad</c:v>
                </c:pt>
                <c:pt idx="4">
                  <c:v>Agresión Verbal</c:v>
                </c:pt>
              </c:strCache>
            </c:strRef>
          </c:cat>
          <c:val>
            <c:numRef>
              <c:f>'Abr-Jun'!$C$6:$C$10</c:f>
              <c:numCache>
                <c:formatCode>General</c:formatCode>
                <c:ptCount val="5"/>
                <c:pt idx="0">
                  <c:v>23</c:v>
                </c:pt>
                <c:pt idx="1">
                  <c:v>19</c:v>
                </c:pt>
                <c:pt idx="2">
                  <c:v>1</c:v>
                </c:pt>
                <c:pt idx="3">
                  <c:v>0</c:v>
                </c:pt>
                <c:pt idx="4">
                  <c:v>1</c:v>
                </c:pt>
              </c:numCache>
            </c:numRef>
          </c:val>
          <c:extLst>
            <c:ext xmlns:c16="http://schemas.microsoft.com/office/drawing/2014/chart" uri="{C3380CC4-5D6E-409C-BE32-E72D297353CC}">
              <c16:uniqueId val="{00000000-9364-48F0-B56A-35DA761F2035}"/>
            </c:ext>
          </c:extLst>
        </c:ser>
        <c:ser>
          <c:idx val="1"/>
          <c:order val="1"/>
          <c:tx>
            <c:strRef>
              <c:f>'Abr-Jun'!$E$5</c:f>
              <c:strCache>
                <c:ptCount val="1"/>
                <c:pt idx="0">
                  <c:v>Completadas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'Abr-Jun'!$A$6:$A$10</c:f>
              <c:strCache>
                <c:ptCount val="5"/>
                <c:pt idx="0">
                  <c:v>Manejo Temerario</c:v>
                </c:pt>
                <c:pt idx="1">
                  <c:v>Incumplimiento de paradas</c:v>
                </c:pt>
                <c:pt idx="2">
                  <c:v>Facilidad de Acceso</c:v>
                </c:pt>
                <c:pt idx="3">
                  <c:v>Exceso de Velocidad</c:v>
                </c:pt>
                <c:pt idx="4">
                  <c:v>Agresión Verbal</c:v>
                </c:pt>
              </c:strCache>
            </c:strRef>
          </c:cat>
          <c:val>
            <c:numRef>
              <c:f>'Abr-Jun'!$E$6:$E$10</c:f>
              <c:numCache>
                <c:formatCode>General</c:formatCode>
                <c:ptCount val="5"/>
                <c:pt idx="0">
                  <c:v>23</c:v>
                </c:pt>
                <c:pt idx="1">
                  <c:v>19</c:v>
                </c:pt>
                <c:pt idx="2">
                  <c:v>1</c:v>
                </c:pt>
                <c:pt idx="3">
                  <c:v>0</c:v>
                </c:pt>
                <c:pt idx="4">
                  <c:v>1</c:v>
                </c:pt>
              </c:numCache>
            </c:numRef>
          </c:val>
          <c:extLst>
            <c:ext xmlns:c16="http://schemas.microsoft.com/office/drawing/2014/chart" uri="{C3380CC4-5D6E-409C-BE32-E72D297353CC}">
              <c16:uniqueId val="{00000001-9364-48F0-B56A-35DA761F2035}"/>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r>
              <a:rPr lang="es-DO" sz="18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medio de quejas canalizadas - segundo trimestre 2022</a:t>
            </a:r>
            <a:endParaRPr lang="es-DO" sz="1800">
              <a:solidFill>
                <a:schemeClr val="accent6">
                  <a:lumMod val="50000"/>
                </a:schemeClr>
              </a:solidFill>
              <a:effectLst/>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'Abr-Jun'!$C$12</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'Abr-Jun'!$A$13:$A$18</c:f>
              <c:strCache>
                <c:ptCount val="6"/>
                <c:pt idx="0">
                  <c:v>Call Center</c:v>
                </c:pt>
                <c:pt idx="1">
                  <c:v>Presencial</c:v>
                </c:pt>
                <c:pt idx="2">
                  <c:v>Correo Electronico </c:v>
                </c:pt>
                <c:pt idx="3">
                  <c:v>Buzon de Quejas</c:v>
                </c:pt>
                <c:pt idx="4">
                  <c:v>SAIP</c:v>
                </c:pt>
                <c:pt idx="5">
                  <c:v>311 (TRES UNO UNO)</c:v>
                </c:pt>
              </c:strCache>
            </c:strRef>
          </c:cat>
          <c:val>
            <c:numRef>
              <c:f>'Abr-Jun'!$C$13:$C$18</c:f>
              <c:numCache>
                <c:formatCode>General</c:formatCode>
                <c:ptCount val="6"/>
                <c:pt idx="0">
                  <c:v>0</c:v>
                </c:pt>
                <c:pt idx="1">
                  <c:v>0</c:v>
                </c:pt>
                <c:pt idx="2">
                  <c:v>34</c:v>
                </c:pt>
                <c:pt idx="3">
                  <c:v>0</c:v>
                </c:pt>
                <c:pt idx="4">
                  <c:v>0</c:v>
                </c:pt>
                <c:pt idx="5">
                  <c:v>0</c:v>
                </c:pt>
              </c:numCache>
            </c:numRef>
          </c:val>
          <c:extLst>
            <c:ext xmlns:c16="http://schemas.microsoft.com/office/drawing/2014/chart" uri="{C3380CC4-5D6E-409C-BE32-E72D297353CC}">
              <c16:uniqueId val="{00000000-8AE8-484A-8D33-5EA2C5E669A1}"/>
            </c:ext>
          </c:extLst>
        </c:ser>
        <c:ser>
          <c:idx val="1"/>
          <c:order val="1"/>
          <c:tx>
            <c:strRef>
              <c:f>'Abr-Jun'!$E$12</c:f>
              <c:strCache>
                <c:ptCount val="1"/>
                <c:pt idx="0">
                  <c:v>Atendidas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'Abr-Jun'!$A$13:$A$18</c:f>
              <c:strCache>
                <c:ptCount val="6"/>
                <c:pt idx="0">
                  <c:v>Call Center</c:v>
                </c:pt>
                <c:pt idx="1">
                  <c:v>Presencial</c:v>
                </c:pt>
                <c:pt idx="2">
                  <c:v>Correo Electronico </c:v>
                </c:pt>
                <c:pt idx="3">
                  <c:v>Buzon de Quejas</c:v>
                </c:pt>
                <c:pt idx="4">
                  <c:v>SAIP</c:v>
                </c:pt>
                <c:pt idx="5">
                  <c:v>311 (TRES UNO UNO)</c:v>
                </c:pt>
              </c:strCache>
            </c:strRef>
          </c:cat>
          <c:val>
            <c:numRef>
              <c:f>'Abr-Jun'!$E$13:$E$18</c:f>
              <c:numCache>
                <c:formatCode>General</c:formatCode>
                <c:ptCount val="6"/>
                <c:pt idx="0">
                  <c:v>0</c:v>
                </c:pt>
                <c:pt idx="1">
                  <c:v>0</c:v>
                </c:pt>
                <c:pt idx="2">
                  <c:v>34</c:v>
                </c:pt>
                <c:pt idx="3">
                  <c:v>0</c:v>
                </c:pt>
                <c:pt idx="4">
                  <c:v>0</c:v>
                </c:pt>
                <c:pt idx="5">
                  <c:v>0</c:v>
                </c:pt>
              </c:numCache>
            </c:numRef>
          </c:val>
          <c:extLst>
            <c:ext xmlns:c16="http://schemas.microsoft.com/office/drawing/2014/chart" uri="{C3380CC4-5D6E-409C-BE32-E72D297353CC}">
              <c16:uniqueId val="{00000001-8AE8-484A-8D33-5EA2C5E669A1}"/>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r>
              <a:rPr lang="es-DO" sz="14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cartas subsanacion - SEGUNDO trimestre 2022</a:t>
            </a:r>
            <a:endParaRPr lang="es-DO" sz="1400">
              <a:solidFill>
                <a:schemeClr val="accent6">
                  <a:lumMod val="50000"/>
                </a:schemeClr>
              </a:solidFill>
              <a:effectLst/>
              <a:latin typeface="Times New Roman" panose="02020603050405020304" pitchFamily="18" charset="0"/>
              <a:cs typeface="Times New Roman" panose="02020603050405020304" pitchFamily="18" charset="0"/>
            </a:endParaRPr>
          </a:p>
        </c:rich>
      </c:tx>
      <c:layout>
        <c:manualLayout>
          <c:xMode val="edge"/>
          <c:yMode val="edge"/>
          <c:x val="0.14749135246563413"/>
          <c:y val="2.958501947934308E-2"/>
        </c:manualLayout>
      </c:layout>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'Abr-Jun'!$C$5</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'Abr-Jun'!$A$6:$A$10</c:f>
              <c:strCache>
                <c:ptCount val="5"/>
                <c:pt idx="0">
                  <c:v>Manejo Temerario</c:v>
                </c:pt>
                <c:pt idx="1">
                  <c:v>Incumplimiento de paradas</c:v>
                </c:pt>
                <c:pt idx="2">
                  <c:v>Facilidad de Acceso</c:v>
                </c:pt>
                <c:pt idx="3">
                  <c:v>Exceso de Velocidad</c:v>
                </c:pt>
                <c:pt idx="4">
                  <c:v>Agresión Verbal</c:v>
                </c:pt>
              </c:strCache>
            </c:strRef>
          </c:cat>
          <c:val>
            <c:numRef>
              <c:f>'Abr-Jun'!$C$6:$C$10</c:f>
              <c:numCache>
                <c:formatCode>General</c:formatCode>
                <c:ptCount val="5"/>
                <c:pt idx="0">
                  <c:v>23</c:v>
                </c:pt>
                <c:pt idx="1">
                  <c:v>19</c:v>
                </c:pt>
                <c:pt idx="2">
                  <c:v>1</c:v>
                </c:pt>
                <c:pt idx="3">
                  <c:v>0</c:v>
                </c:pt>
                <c:pt idx="4">
                  <c:v>1</c:v>
                </c:pt>
              </c:numCache>
            </c:numRef>
          </c:val>
          <c:extLst>
            <c:ext xmlns:c16="http://schemas.microsoft.com/office/drawing/2014/chart" uri="{C3380CC4-5D6E-409C-BE32-E72D297353CC}">
              <c16:uniqueId val="{00000000-889B-462A-ADF8-AA0CAF44F67A}"/>
            </c:ext>
          </c:extLst>
        </c:ser>
        <c:ser>
          <c:idx val="1"/>
          <c:order val="1"/>
          <c:tx>
            <c:strRef>
              <c:f>'Abr-Jun'!$E$5</c:f>
              <c:strCache>
                <c:ptCount val="1"/>
                <c:pt idx="0">
                  <c:v>Completadas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'Abr-Jun'!$A$6:$A$10</c:f>
              <c:strCache>
                <c:ptCount val="5"/>
                <c:pt idx="0">
                  <c:v>Manejo Temerario</c:v>
                </c:pt>
                <c:pt idx="1">
                  <c:v>Incumplimiento de paradas</c:v>
                </c:pt>
                <c:pt idx="2">
                  <c:v>Facilidad de Acceso</c:v>
                </c:pt>
                <c:pt idx="3">
                  <c:v>Exceso de Velocidad</c:v>
                </c:pt>
                <c:pt idx="4">
                  <c:v>Agresión Verbal</c:v>
                </c:pt>
              </c:strCache>
            </c:strRef>
          </c:cat>
          <c:val>
            <c:numRef>
              <c:f>'Abr-Jun'!$E$6:$E$10</c:f>
              <c:numCache>
                <c:formatCode>General</c:formatCode>
                <c:ptCount val="5"/>
                <c:pt idx="0">
                  <c:v>23</c:v>
                </c:pt>
                <c:pt idx="1">
                  <c:v>19</c:v>
                </c:pt>
                <c:pt idx="2">
                  <c:v>1</c:v>
                </c:pt>
                <c:pt idx="3">
                  <c:v>0</c:v>
                </c:pt>
                <c:pt idx="4">
                  <c:v>1</c:v>
                </c:pt>
              </c:numCache>
            </c:numRef>
          </c:val>
          <c:extLst>
            <c:ext xmlns:c16="http://schemas.microsoft.com/office/drawing/2014/chart" uri="{C3380CC4-5D6E-409C-BE32-E72D297353CC}">
              <c16:uniqueId val="{00000001-889B-462A-ADF8-AA0CAF44F67A}"/>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r>
              <a:rPr lang="es-DO" sz="18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medio de quejas canalizadas - segundo trimestre 2022</a:t>
            </a:r>
            <a:endParaRPr lang="es-DO" sz="1800">
              <a:solidFill>
                <a:schemeClr val="accent6">
                  <a:lumMod val="50000"/>
                </a:schemeClr>
              </a:solidFill>
              <a:effectLst/>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'Abr-Jun'!$C$12</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'Abr-Jun'!$A$13:$A$18</c:f>
              <c:strCache>
                <c:ptCount val="6"/>
                <c:pt idx="0">
                  <c:v>Call Center</c:v>
                </c:pt>
                <c:pt idx="1">
                  <c:v>Presencial</c:v>
                </c:pt>
                <c:pt idx="2">
                  <c:v>Correo Electronico </c:v>
                </c:pt>
                <c:pt idx="3">
                  <c:v>Buzon de Quejas</c:v>
                </c:pt>
                <c:pt idx="4">
                  <c:v>SAIP</c:v>
                </c:pt>
                <c:pt idx="5">
                  <c:v>311 (TRES UNO UNO)</c:v>
                </c:pt>
              </c:strCache>
            </c:strRef>
          </c:cat>
          <c:val>
            <c:numRef>
              <c:f>'Abr-Jun'!$C$13:$C$18</c:f>
              <c:numCache>
                <c:formatCode>General</c:formatCode>
                <c:ptCount val="6"/>
                <c:pt idx="0">
                  <c:v>0</c:v>
                </c:pt>
                <c:pt idx="1">
                  <c:v>0</c:v>
                </c:pt>
                <c:pt idx="2">
                  <c:v>34</c:v>
                </c:pt>
                <c:pt idx="3">
                  <c:v>0</c:v>
                </c:pt>
                <c:pt idx="4">
                  <c:v>0</c:v>
                </c:pt>
                <c:pt idx="5">
                  <c:v>0</c:v>
                </c:pt>
              </c:numCache>
            </c:numRef>
          </c:val>
          <c:extLst>
            <c:ext xmlns:c16="http://schemas.microsoft.com/office/drawing/2014/chart" uri="{C3380CC4-5D6E-409C-BE32-E72D297353CC}">
              <c16:uniqueId val="{00000000-A617-44C4-9AFA-85A28E363EE8}"/>
            </c:ext>
          </c:extLst>
        </c:ser>
        <c:ser>
          <c:idx val="1"/>
          <c:order val="1"/>
          <c:tx>
            <c:strRef>
              <c:f>'Abr-Jun'!$E$12</c:f>
              <c:strCache>
                <c:ptCount val="1"/>
                <c:pt idx="0">
                  <c:v>Atendidas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'Abr-Jun'!$A$13:$A$18</c:f>
              <c:strCache>
                <c:ptCount val="6"/>
                <c:pt idx="0">
                  <c:v>Call Center</c:v>
                </c:pt>
                <c:pt idx="1">
                  <c:v>Presencial</c:v>
                </c:pt>
                <c:pt idx="2">
                  <c:v>Correo Electronico </c:v>
                </c:pt>
                <c:pt idx="3">
                  <c:v>Buzon de Quejas</c:v>
                </c:pt>
                <c:pt idx="4">
                  <c:v>SAIP</c:v>
                </c:pt>
                <c:pt idx="5">
                  <c:v>311 (TRES UNO UNO)</c:v>
                </c:pt>
              </c:strCache>
            </c:strRef>
          </c:cat>
          <c:val>
            <c:numRef>
              <c:f>'Abr-Jun'!$E$13:$E$18</c:f>
              <c:numCache>
                <c:formatCode>General</c:formatCode>
                <c:ptCount val="6"/>
                <c:pt idx="0">
                  <c:v>0</c:v>
                </c:pt>
                <c:pt idx="1">
                  <c:v>0</c:v>
                </c:pt>
                <c:pt idx="2">
                  <c:v>34</c:v>
                </c:pt>
                <c:pt idx="3">
                  <c:v>0</c:v>
                </c:pt>
                <c:pt idx="4">
                  <c:v>0</c:v>
                </c:pt>
                <c:pt idx="5">
                  <c:v>0</c:v>
                </c:pt>
              </c:numCache>
            </c:numRef>
          </c:val>
          <c:extLst>
            <c:ext xmlns:c16="http://schemas.microsoft.com/office/drawing/2014/chart" uri="{C3380CC4-5D6E-409C-BE32-E72D297353CC}">
              <c16:uniqueId val="{00000001-A617-44C4-9AFA-85A28E363EE8}"/>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r>
              <a:rPr lang="es-DO" sz="14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cartas subsanacion - SEGUNDO trimestre 2022</a:t>
            </a:r>
            <a:endParaRPr lang="es-DO" sz="1400">
              <a:solidFill>
                <a:schemeClr val="accent6">
                  <a:lumMod val="50000"/>
                </a:schemeClr>
              </a:solidFill>
              <a:effectLst/>
              <a:latin typeface="Times New Roman" panose="02020603050405020304" pitchFamily="18" charset="0"/>
              <a:cs typeface="Times New Roman" panose="02020603050405020304" pitchFamily="18" charset="0"/>
            </a:endParaRPr>
          </a:p>
        </c:rich>
      </c:tx>
      <c:layout>
        <c:manualLayout>
          <c:xMode val="edge"/>
          <c:yMode val="edge"/>
          <c:x val="0.14749135246563413"/>
          <c:y val="2.958501947934308E-2"/>
        </c:manualLayout>
      </c:layout>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'Jul-Sep'!$C$3</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'Jul-Sep'!$A$4:$A$8</c:f>
              <c:strCache>
                <c:ptCount val="5"/>
                <c:pt idx="0">
                  <c:v>Manejo Temerario</c:v>
                </c:pt>
                <c:pt idx="1">
                  <c:v>Incumplimiento de paradas</c:v>
                </c:pt>
                <c:pt idx="2">
                  <c:v>Facilidad de Acceso</c:v>
                </c:pt>
                <c:pt idx="3">
                  <c:v>Exceso de Velocidad</c:v>
                </c:pt>
                <c:pt idx="4">
                  <c:v>Agresión Verbal</c:v>
                </c:pt>
              </c:strCache>
            </c:strRef>
          </c:cat>
          <c:val>
            <c:numRef>
              <c:f>'Jul-Sep'!$C$4:$C$8</c:f>
              <c:numCache>
                <c:formatCode>General</c:formatCode>
                <c:ptCount val="5"/>
                <c:pt idx="0">
                  <c:v>6</c:v>
                </c:pt>
                <c:pt idx="1">
                  <c:v>9</c:v>
                </c:pt>
                <c:pt idx="2">
                  <c:v>5</c:v>
                </c:pt>
                <c:pt idx="3">
                  <c:v>0</c:v>
                </c:pt>
                <c:pt idx="4">
                  <c:v>0</c:v>
                </c:pt>
              </c:numCache>
            </c:numRef>
          </c:val>
          <c:extLst>
            <c:ext xmlns:c16="http://schemas.microsoft.com/office/drawing/2014/chart" uri="{C3380CC4-5D6E-409C-BE32-E72D297353CC}">
              <c16:uniqueId val="{00000000-8B1B-4E0B-92E8-69F5AF7A7762}"/>
            </c:ext>
          </c:extLst>
        </c:ser>
        <c:ser>
          <c:idx val="1"/>
          <c:order val="1"/>
          <c:tx>
            <c:strRef>
              <c:f>'Jul-Sep'!$E$3</c:f>
              <c:strCache>
                <c:ptCount val="1"/>
                <c:pt idx="0">
                  <c:v>Completadas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'Jul-Sep'!$A$4:$A$8</c:f>
              <c:strCache>
                <c:ptCount val="5"/>
                <c:pt idx="0">
                  <c:v>Manejo Temerario</c:v>
                </c:pt>
                <c:pt idx="1">
                  <c:v>Incumplimiento de paradas</c:v>
                </c:pt>
                <c:pt idx="2">
                  <c:v>Facilidad de Acceso</c:v>
                </c:pt>
                <c:pt idx="3">
                  <c:v>Exceso de Velocidad</c:v>
                </c:pt>
                <c:pt idx="4">
                  <c:v>Agresión Verbal</c:v>
                </c:pt>
              </c:strCache>
            </c:strRef>
          </c:cat>
          <c:val>
            <c:numRef>
              <c:f>'Jul-Sep'!$E$4:$E$8</c:f>
              <c:numCache>
                <c:formatCode>General</c:formatCode>
                <c:ptCount val="5"/>
                <c:pt idx="0">
                  <c:v>6</c:v>
                </c:pt>
                <c:pt idx="1">
                  <c:v>9</c:v>
                </c:pt>
                <c:pt idx="2">
                  <c:v>5</c:v>
                </c:pt>
                <c:pt idx="3">
                  <c:v>0</c:v>
                </c:pt>
                <c:pt idx="4">
                  <c:v>0</c:v>
                </c:pt>
              </c:numCache>
            </c:numRef>
          </c:val>
          <c:extLst>
            <c:ext xmlns:c16="http://schemas.microsoft.com/office/drawing/2014/chart" uri="{C3380CC4-5D6E-409C-BE32-E72D297353CC}">
              <c16:uniqueId val="{00000001-8B1B-4E0B-92E8-69F5AF7A7762}"/>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r>
              <a:rPr lang="es-DO" sz="18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medio de quejas canalizadas - segundo trimestre 2022</a:t>
            </a:r>
            <a:endParaRPr lang="es-DO" sz="1800">
              <a:solidFill>
                <a:schemeClr val="accent6">
                  <a:lumMod val="50000"/>
                </a:schemeClr>
              </a:solidFill>
              <a:effectLst/>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'Jul-Sep'!$C$10</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'Jul-Sep'!$A$11:$A$16</c:f>
              <c:strCache>
                <c:ptCount val="6"/>
                <c:pt idx="0">
                  <c:v>Call Center</c:v>
                </c:pt>
                <c:pt idx="1">
                  <c:v>Presencial</c:v>
                </c:pt>
                <c:pt idx="2">
                  <c:v>Correo Electronico </c:v>
                </c:pt>
                <c:pt idx="3">
                  <c:v>Buzon de Quejas</c:v>
                </c:pt>
                <c:pt idx="4">
                  <c:v>SAIP</c:v>
                </c:pt>
                <c:pt idx="5">
                  <c:v>311 (TRES UNO UNO)</c:v>
                </c:pt>
              </c:strCache>
            </c:strRef>
          </c:cat>
          <c:val>
            <c:numRef>
              <c:f>'Jul-Sep'!$C$11:$C$16</c:f>
              <c:numCache>
                <c:formatCode>General</c:formatCode>
                <c:ptCount val="6"/>
                <c:pt idx="0">
                  <c:v>3</c:v>
                </c:pt>
                <c:pt idx="1">
                  <c:v>0</c:v>
                </c:pt>
                <c:pt idx="2">
                  <c:v>14</c:v>
                </c:pt>
                <c:pt idx="3">
                  <c:v>0</c:v>
                </c:pt>
                <c:pt idx="4">
                  <c:v>0</c:v>
                </c:pt>
                <c:pt idx="5">
                  <c:v>0</c:v>
                </c:pt>
              </c:numCache>
            </c:numRef>
          </c:val>
          <c:extLst>
            <c:ext xmlns:c16="http://schemas.microsoft.com/office/drawing/2014/chart" uri="{C3380CC4-5D6E-409C-BE32-E72D297353CC}">
              <c16:uniqueId val="{00000000-DAEF-419E-ADB1-2E1C4908B13D}"/>
            </c:ext>
          </c:extLst>
        </c:ser>
        <c:ser>
          <c:idx val="1"/>
          <c:order val="1"/>
          <c:tx>
            <c:strRef>
              <c:f>'Jul-Sep'!$E$10</c:f>
              <c:strCache>
                <c:ptCount val="1"/>
                <c:pt idx="0">
                  <c:v>Atendidas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rgbClr val="70AD47">
                  <a:shade val="76000"/>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'Jul-Sep'!$A$11:$A$16</c:f>
              <c:strCache>
                <c:ptCount val="6"/>
                <c:pt idx="0">
                  <c:v>Call Center</c:v>
                </c:pt>
                <c:pt idx="1">
                  <c:v>Presencial</c:v>
                </c:pt>
                <c:pt idx="2">
                  <c:v>Correo Electronico </c:v>
                </c:pt>
                <c:pt idx="3">
                  <c:v>Buzon de Quejas</c:v>
                </c:pt>
                <c:pt idx="4">
                  <c:v>SAIP</c:v>
                </c:pt>
                <c:pt idx="5">
                  <c:v>311 (TRES UNO UNO)</c:v>
                </c:pt>
              </c:strCache>
            </c:strRef>
          </c:cat>
          <c:val>
            <c:numRef>
              <c:f>'Jul-Sep'!$E$11:$E$16</c:f>
              <c:numCache>
                <c:formatCode>General</c:formatCode>
                <c:ptCount val="6"/>
                <c:pt idx="0">
                  <c:v>3</c:v>
                </c:pt>
                <c:pt idx="1">
                  <c:v>0</c:v>
                </c:pt>
                <c:pt idx="2">
                  <c:v>14</c:v>
                </c:pt>
                <c:pt idx="3">
                  <c:v>0</c:v>
                </c:pt>
                <c:pt idx="4">
                  <c:v>0</c:v>
                </c:pt>
                <c:pt idx="5">
                  <c:v>0</c:v>
                </c:pt>
              </c:numCache>
            </c:numRef>
          </c:val>
          <c:extLst>
            <c:ext xmlns:c16="http://schemas.microsoft.com/office/drawing/2014/chart" uri="{C3380CC4-5D6E-409C-BE32-E72D297353CC}">
              <c16:uniqueId val="{00000000-CF89-4351-B895-E4E581B10282}"/>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r>
              <a:rPr lang="es-DO" sz="16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cartas subsanacion - CUARTO trimestre 2022</a:t>
            </a:r>
            <a:endParaRPr lang="es-DO" sz="1600">
              <a:solidFill>
                <a:schemeClr val="accent6">
                  <a:lumMod val="50000"/>
                </a:schemeClr>
              </a:solidFill>
              <a:effectLst/>
              <a:latin typeface="Times New Roman" panose="02020603050405020304" pitchFamily="18" charset="0"/>
              <a:cs typeface="Times New Roman" panose="02020603050405020304" pitchFamily="18" charset="0"/>
            </a:endParaRPr>
          </a:p>
        </c:rich>
      </c:tx>
      <c:layout>
        <c:manualLayout>
          <c:xMode val="edge"/>
          <c:yMode val="edge"/>
          <c:x val="0.14749135246563413"/>
          <c:y val="2.958501947934308E-2"/>
        </c:manualLayout>
      </c:layout>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v>Recibidas</c:v>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'Oct-Dic'!$A$6:$A$11</c:f>
              <c:strCache>
                <c:ptCount val="6"/>
                <c:pt idx="0">
                  <c:v>Manejo Temerario</c:v>
                </c:pt>
                <c:pt idx="1">
                  <c:v>Incumplimiento de paradas</c:v>
                </c:pt>
                <c:pt idx="2">
                  <c:v>Facilidad de Acceso</c:v>
                </c:pt>
                <c:pt idx="3">
                  <c:v>Exceso de Velocidad</c:v>
                </c:pt>
                <c:pt idx="4">
                  <c:v>Reduccion de Usuarios a 60% por temas de COVID-19</c:v>
                </c:pt>
                <c:pt idx="5">
                  <c:v>Agresión Verbal</c:v>
                </c:pt>
              </c:strCache>
            </c:strRef>
          </c:cat>
          <c:val>
            <c:numRef>
              <c:f>'Oct-Dic'!$C$6:$C$11</c:f>
              <c:numCache>
                <c:formatCode>General</c:formatCode>
                <c:ptCount val="6"/>
                <c:pt idx="0">
                  <c:v>14</c:v>
                </c:pt>
                <c:pt idx="1">
                  <c:v>19</c:v>
                </c:pt>
                <c:pt idx="2">
                  <c:v>0</c:v>
                </c:pt>
                <c:pt idx="3">
                  <c:v>3</c:v>
                </c:pt>
                <c:pt idx="4">
                  <c:v>0</c:v>
                </c:pt>
                <c:pt idx="5">
                  <c:v>1</c:v>
                </c:pt>
              </c:numCache>
            </c:numRef>
          </c:val>
          <c:extLst>
            <c:ext xmlns:c16="http://schemas.microsoft.com/office/drawing/2014/chart" uri="{C3380CC4-5D6E-409C-BE32-E72D297353CC}">
              <c16:uniqueId val="{00000000-B50D-42D4-923E-AA1E6A4060D8}"/>
            </c:ext>
          </c:extLst>
        </c:ser>
        <c:ser>
          <c:idx val="1"/>
          <c:order val="1"/>
          <c:tx>
            <c:strRef>
              <c:f>'Oct-Dic'!$E$5</c:f>
              <c:strCache>
                <c:ptCount val="1"/>
                <c:pt idx="0">
                  <c:v>Completadas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'Oct-Dic'!$A$6:$A$11</c:f>
              <c:strCache>
                <c:ptCount val="6"/>
                <c:pt idx="0">
                  <c:v>Manejo Temerario</c:v>
                </c:pt>
                <c:pt idx="1">
                  <c:v>Incumplimiento de paradas</c:v>
                </c:pt>
                <c:pt idx="2">
                  <c:v>Facilidad de Acceso</c:v>
                </c:pt>
                <c:pt idx="3">
                  <c:v>Exceso de Velocidad</c:v>
                </c:pt>
                <c:pt idx="4">
                  <c:v>Reduccion de Usuarios a 60% por temas de COVID-19</c:v>
                </c:pt>
                <c:pt idx="5">
                  <c:v>Agresión Verbal</c:v>
                </c:pt>
              </c:strCache>
            </c:strRef>
          </c:cat>
          <c:val>
            <c:numRef>
              <c:f>'Oct-Dic'!$E$6:$E$11</c:f>
              <c:numCache>
                <c:formatCode>General</c:formatCode>
                <c:ptCount val="6"/>
                <c:pt idx="0">
                  <c:v>14</c:v>
                </c:pt>
                <c:pt idx="1">
                  <c:v>19</c:v>
                </c:pt>
                <c:pt idx="2">
                  <c:v>0</c:v>
                </c:pt>
                <c:pt idx="3">
                  <c:v>3</c:v>
                </c:pt>
                <c:pt idx="4">
                  <c:v>0</c:v>
                </c:pt>
                <c:pt idx="5">
                  <c:v>1</c:v>
                </c:pt>
              </c:numCache>
            </c:numRef>
          </c:val>
          <c:extLst>
            <c:ext xmlns:c16="http://schemas.microsoft.com/office/drawing/2014/chart" uri="{C3380CC4-5D6E-409C-BE32-E72D297353CC}">
              <c16:uniqueId val="{00000001-B50D-42D4-923E-AA1E6A4060D8}"/>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r>
              <a:rPr lang="es-DO" sz="1600" b="1" i="0" cap="all" baseline="0">
                <a:solidFill>
                  <a:schemeClr val="accent6">
                    <a:lumMod val="50000"/>
                  </a:schemeClr>
                </a:solidFill>
                <a:effectLst/>
                <a:latin typeface="Times New Roman" panose="02020603050405020304" pitchFamily="18" charset="0"/>
                <a:cs typeface="Times New Roman" panose="02020603050405020304" pitchFamily="18" charset="0"/>
              </a:rPr>
              <a:t>estadistica de medio de quejas canalizadas - CUARTO TRIMESTRE- 2022</a:t>
            </a:r>
            <a:endParaRPr lang="es-DO" sz="1600">
              <a:solidFill>
                <a:schemeClr val="accent6">
                  <a:lumMod val="50000"/>
                </a:schemeClr>
              </a:solidFill>
              <a:effectLst/>
              <a:latin typeface="Times New Roman" panose="02020603050405020304" pitchFamily="18" charset="0"/>
              <a:cs typeface="Times New Roman" panose="02020603050405020304" pitchFamily="18" charset="0"/>
            </a:endParaRPr>
          </a:p>
        </c:rich>
      </c:tx>
      <c:overlay val="0"/>
      <c:spPr>
        <a:noFill/>
        <a:ln>
          <a:noFill/>
        </a:ln>
        <a:effectLst/>
      </c:spPr>
      <c:txPr>
        <a:bodyPr rot="0" spcFirstLastPara="1" vertOverflow="ellipsis" vert="horz" wrap="square" anchor="ctr" anchorCtr="1"/>
        <a:lstStyle/>
        <a:p>
          <a:pPr>
            <a:defRPr sz="1800" b="0" i="0" u="none" strike="noStrike" kern="1200" cap="all" baseline="0">
              <a:solidFill>
                <a:schemeClr val="accent6">
                  <a:lumMod val="50000"/>
                </a:schemeClr>
              </a:solidFill>
              <a:latin typeface="+mn-lt"/>
              <a:ea typeface="+mn-ea"/>
              <a:cs typeface="+mn-cs"/>
            </a:defRPr>
          </a:pPr>
          <a:endParaRPr lang="es-DO"/>
        </a:p>
      </c:txPr>
    </c:title>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'Oct-Dic'!$C$13</c:f>
              <c:strCache>
                <c:ptCount val="1"/>
                <c:pt idx="0">
                  <c:v>Recibidas</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'Oct-Dic'!$A$14:$A$17</c:f>
              <c:strCache>
                <c:ptCount val="4"/>
                <c:pt idx="0">
                  <c:v>Call Center</c:v>
                </c:pt>
                <c:pt idx="1">
                  <c:v>Presencial</c:v>
                </c:pt>
                <c:pt idx="2">
                  <c:v>Correo Electronico </c:v>
                </c:pt>
                <c:pt idx="3">
                  <c:v>Buzon de Quejas</c:v>
                </c:pt>
              </c:strCache>
            </c:strRef>
          </c:cat>
          <c:val>
            <c:numRef>
              <c:f>'Oct-Dic'!$C$14:$C$17</c:f>
              <c:numCache>
                <c:formatCode>General</c:formatCode>
                <c:ptCount val="4"/>
                <c:pt idx="0">
                  <c:v>31</c:v>
                </c:pt>
                <c:pt idx="1">
                  <c:v>0</c:v>
                </c:pt>
                <c:pt idx="2">
                  <c:v>8</c:v>
                </c:pt>
                <c:pt idx="3">
                  <c:v>0</c:v>
                </c:pt>
              </c:numCache>
            </c:numRef>
          </c:val>
          <c:extLst>
            <c:ext xmlns:c16="http://schemas.microsoft.com/office/drawing/2014/chart" uri="{C3380CC4-5D6E-409C-BE32-E72D297353CC}">
              <c16:uniqueId val="{00000000-02EA-4DD7-B35E-051C7A8BD4BF}"/>
            </c:ext>
          </c:extLst>
        </c:ser>
        <c:ser>
          <c:idx val="1"/>
          <c:order val="1"/>
          <c:tx>
            <c:strRef>
              <c:f>'Oct-Dic'!$E$13</c:f>
              <c:strCache>
                <c:ptCount val="1"/>
                <c:pt idx="0">
                  <c:v>Atendidas a Tiempo</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rgbClr val="70AD47">
                  <a:shade val="76000"/>
                  <a:alpha val="30000"/>
                </a:srgbClr>
              </a:solidFill>
              <a:ln>
                <a:solidFill>
                  <a:sysClr val="window" lastClr="FFFFFF">
                    <a:alpha val="50000"/>
                  </a:sys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0">
                <a:spAutoFit/>
              </a:bodyPr>
              <a:lstStyle/>
              <a:p>
                <a:pPr algn="ctr">
                  <a:defRPr lang="en-US" sz="1400" b="1"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'Oct-Dic'!$A$14:$A$17</c:f>
              <c:strCache>
                <c:ptCount val="4"/>
                <c:pt idx="0">
                  <c:v>Call Center</c:v>
                </c:pt>
                <c:pt idx="1">
                  <c:v>Presencial</c:v>
                </c:pt>
                <c:pt idx="2">
                  <c:v>Correo Electronico </c:v>
                </c:pt>
                <c:pt idx="3">
                  <c:v>Buzon de Quejas</c:v>
                </c:pt>
              </c:strCache>
            </c:strRef>
          </c:cat>
          <c:val>
            <c:numRef>
              <c:f>'Oct-Dic'!$E$14:$E$18</c:f>
              <c:numCache>
                <c:formatCode>General</c:formatCode>
                <c:ptCount val="5"/>
                <c:pt idx="0">
                  <c:v>31</c:v>
                </c:pt>
                <c:pt idx="1">
                  <c:v>0</c:v>
                </c:pt>
                <c:pt idx="2">
                  <c:v>8</c:v>
                </c:pt>
                <c:pt idx="3">
                  <c:v>0</c:v>
                </c:pt>
              </c:numCache>
            </c:numRef>
          </c:val>
          <c:extLst>
            <c:ext xmlns:c16="http://schemas.microsoft.com/office/drawing/2014/chart" uri="{C3380CC4-5D6E-409C-BE32-E72D297353CC}">
              <c16:uniqueId val="{00000001-02EA-4DD7-B35E-051C7A8BD4BF}"/>
            </c:ext>
          </c:extLst>
        </c:ser>
        <c:dLbls>
          <c:showLegendKey val="0"/>
          <c:showVal val="1"/>
          <c:showCatName val="0"/>
          <c:showSerName val="0"/>
          <c:showPercent val="0"/>
          <c:showBubbleSize val="0"/>
        </c:dLbls>
        <c:gapWidth val="84"/>
        <c:gapDepth val="53"/>
        <c:shape val="box"/>
        <c:axId val="1985963039"/>
        <c:axId val="1985967615"/>
        <c:axId val="0"/>
      </c:bar3DChart>
      <c:catAx>
        <c:axId val="1985963039"/>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crossAx val="1985967615"/>
        <c:crosses val="autoZero"/>
        <c:auto val="1"/>
        <c:lblAlgn val="ctr"/>
        <c:lblOffset val="100"/>
        <c:noMultiLvlLbl val="0"/>
      </c:catAx>
      <c:valAx>
        <c:axId val="1985967615"/>
        <c:scaling>
          <c:orientation val="minMax"/>
        </c:scaling>
        <c:delete val="1"/>
        <c:axPos val="l"/>
        <c:numFmt formatCode="General" sourceLinked="1"/>
        <c:majorTickMark val="out"/>
        <c:minorTickMark val="none"/>
        <c:tickLblPos val="nextTo"/>
        <c:crossAx val="1985963039"/>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1100" b="0" i="0" u="none" strike="noStrike" kern="1200" baseline="0">
              <a:solidFill>
                <a:schemeClr val="accent6">
                  <a:lumMod val="50000"/>
                </a:schemeClr>
              </a:solidFill>
              <a:latin typeface="Times New Roman" panose="02020603050405020304" pitchFamily="18" charset="0"/>
              <a:ea typeface="+mn-ea"/>
              <a:cs typeface="Times New Roman" panose="02020603050405020304" pitchFamily="18" charset="0"/>
            </a:defRPr>
          </a:pPr>
          <a:endParaRPr lang="es-D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6350" cap="flat" cmpd="sng" algn="ctr">
      <a:no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colors6.xml><?xml version="1.0" encoding="utf-8"?>
<cs:colorStyle xmlns:cs="http://schemas.microsoft.com/office/drawing/2012/chartStyle" xmlns:a="http://schemas.openxmlformats.org/drawingml/2006/main" meth="withinLinearReversed" id="26">
  <a:schemeClr val="accent6"/>
</cs:colorStyle>
</file>

<file path=xl/charts/colors7.xml><?xml version="1.0" encoding="utf-8"?>
<cs:colorStyle xmlns:cs="http://schemas.microsoft.com/office/drawing/2012/chartStyle" xmlns:a="http://schemas.openxmlformats.org/drawingml/2006/main" meth="withinLinearReversed" id="26">
  <a:schemeClr val="accent6"/>
</cs:colorStyle>
</file>

<file path=xl/charts/colors8.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2.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4.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5.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6.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7.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8.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68036</xdr:colOff>
      <xdr:row>0</xdr:row>
      <xdr:rowOff>2</xdr:rowOff>
    </xdr:from>
    <xdr:to>
      <xdr:col>18</xdr:col>
      <xdr:colOff>435428</xdr:colOff>
      <xdr:row>7</xdr:row>
      <xdr:rowOff>707571</xdr:rowOff>
    </xdr:to>
    <xdr:graphicFrame macro="">
      <xdr:nvGraphicFramePr>
        <xdr:cNvPr id="4" name="Gráfico 3">
          <a:extLst>
            <a:ext uri="{FF2B5EF4-FFF2-40B4-BE49-F238E27FC236}">
              <a16:creationId xmlns:a16="http://schemas.microsoft.com/office/drawing/2014/main" id="{F2A3DD81-475B-479E-BD61-1D161C330B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81644</xdr:colOff>
      <xdr:row>9</xdr:row>
      <xdr:rowOff>27214</xdr:rowOff>
    </xdr:from>
    <xdr:to>
      <xdr:col>18</xdr:col>
      <xdr:colOff>449035</xdr:colOff>
      <xdr:row>16</xdr:row>
      <xdr:rowOff>775607</xdr:rowOff>
    </xdr:to>
    <xdr:graphicFrame macro="">
      <xdr:nvGraphicFramePr>
        <xdr:cNvPr id="5" name="Gráfico 4">
          <a:extLst>
            <a:ext uri="{FF2B5EF4-FFF2-40B4-BE49-F238E27FC236}">
              <a16:creationId xmlns:a16="http://schemas.microsoft.com/office/drawing/2014/main" id="{1D0580EA-F9F4-42DC-BAC2-B13E96878B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68036</xdr:colOff>
      <xdr:row>2</xdr:row>
      <xdr:rowOff>2</xdr:rowOff>
    </xdr:from>
    <xdr:to>
      <xdr:col>18</xdr:col>
      <xdr:colOff>435428</xdr:colOff>
      <xdr:row>9</xdr:row>
      <xdr:rowOff>707571</xdr:rowOff>
    </xdr:to>
    <xdr:graphicFrame macro="">
      <xdr:nvGraphicFramePr>
        <xdr:cNvPr id="8" name="Gráfico 7">
          <a:extLst>
            <a:ext uri="{FF2B5EF4-FFF2-40B4-BE49-F238E27FC236}">
              <a16:creationId xmlns:a16="http://schemas.microsoft.com/office/drawing/2014/main" id="{86E0D854-E8B5-C3CA-3769-3D88EF09D9B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81644</xdr:colOff>
      <xdr:row>11</xdr:row>
      <xdr:rowOff>27214</xdr:rowOff>
    </xdr:from>
    <xdr:to>
      <xdr:col>18</xdr:col>
      <xdr:colOff>449035</xdr:colOff>
      <xdr:row>18</xdr:row>
      <xdr:rowOff>775607</xdr:rowOff>
    </xdr:to>
    <xdr:graphicFrame macro="">
      <xdr:nvGraphicFramePr>
        <xdr:cNvPr id="7" name="Gráfico 6">
          <a:extLst>
            <a:ext uri="{FF2B5EF4-FFF2-40B4-BE49-F238E27FC236}">
              <a16:creationId xmlns:a16="http://schemas.microsoft.com/office/drawing/2014/main" id="{377A2733-0142-44E1-916E-F815263307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68036</xdr:colOff>
      <xdr:row>0</xdr:row>
      <xdr:rowOff>2</xdr:rowOff>
    </xdr:from>
    <xdr:to>
      <xdr:col>18</xdr:col>
      <xdr:colOff>435428</xdr:colOff>
      <xdr:row>7</xdr:row>
      <xdr:rowOff>707571</xdr:rowOff>
    </xdr:to>
    <xdr:graphicFrame macro="">
      <xdr:nvGraphicFramePr>
        <xdr:cNvPr id="4" name="Gráfico 3">
          <a:extLst>
            <a:ext uri="{FF2B5EF4-FFF2-40B4-BE49-F238E27FC236}">
              <a16:creationId xmlns:a16="http://schemas.microsoft.com/office/drawing/2014/main" id="{2366AB32-0F13-407B-9C85-90B514D31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81644</xdr:colOff>
      <xdr:row>9</xdr:row>
      <xdr:rowOff>27214</xdr:rowOff>
    </xdr:from>
    <xdr:to>
      <xdr:col>18</xdr:col>
      <xdr:colOff>449035</xdr:colOff>
      <xdr:row>16</xdr:row>
      <xdr:rowOff>775607</xdr:rowOff>
    </xdr:to>
    <xdr:graphicFrame macro="">
      <xdr:nvGraphicFramePr>
        <xdr:cNvPr id="5" name="Gráfico 4">
          <a:extLst>
            <a:ext uri="{FF2B5EF4-FFF2-40B4-BE49-F238E27FC236}">
              <a16:creationId xmlns:a16="http://schemas.microsoft.com/office/drawing/2014/main" id="{CD59B956-C9C0-433F-A7A4-126BCDAB1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761999</xdr:colOff>
      <xdr:row>4</xdr:row>
      <xdr:rowOff>0</xdr:rowOff>
    </xdr:from>
    <xdr:to>
      <xdr:col>19</xdr:col>
      <xdr:colOff>470646</xdr:colOff>
      <xdr:row>9</xdr:row>
      <xdr:rowOff>560292</xdr:rowOff>
    </xdr:to>
    <xdr:graphicFrame macro="">
      <xdr:nvGraphicFramePr>
        <xdr:cNvPr id="5" name="Gráfico 4">
          <a:extLst>
            <a:ext uri="{FF2B5EF4-FFF2-40B4-BE49-F238E27FC236}">
              <a16:creationId xmlns:a16="http://schemas.microsoft.com/office/drawing/2014/main" id="{06C4298A-1ABC-4CA1-B51F-B6E969EDF2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xdr:colOff>
      <xdr:row>11</xdr:row>
      <xdr:rowOff>22411</xdr:rowOff>
    </xdr:from>
    <xdr:to>
      <xdr:col>19</xdr:col>
      <xdr:colOff>134471</xdr:colOff>
      <xdr:row>18</xdr:row>
      <xdr:rowOff>605117</xdr:rowOff>
    </xdr:to>
    <xdr:graphicFrame macro="">
      <xdr:nvGraphicFramePr>
        <xdr:cNvPr id="6" name="Gráfico 5">
          <a:extLst>
            <a:ext uri="{FF2B5EF4-FFF2-40B4-BE49-F238E27FC236}">
              <a16:creationId xmlns:a16="http://schemas.microsoft.com/office/drawing/2014/main" id="{51030B45-A939-4DAD-ADC9-EC9C50175C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iodo%202021/Estadisticas%20carta%20de%20subsanacion%20-%20Primer%20Trimestr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sheetName val="Base Matriz"/>
      <sheetName val="Estadisticas"/>
      <sheetName val="Ene-Mar"/>
      <sheetName val="Abr-Jun"/>
      <sheetName val="Jul-Sep"/>
      <sheetName val="Oct-Dic"/>
    </sheetNames>
    <sheetDataSet>
      <sheetData sheetId="0"/>
      <sheetData sheetId="1"/>
      <sheetData sheetId="2"/>
      <sheetData sheetId="3"/>
      <sheetData sheetId="4"/>
      <sheetData sheetId="5"/>
      <sheetData sheetId="6"/>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a Maria Acosta Pimentel" refreshedDate="44938.576916203703" createdVersion="7" refreshedVersion="8" minRefreshableVersion="3" recordCount="786" xr:uid="{3CA413C2-2B87-4635-8C62-885568A56487}">
  <cacheSource type="worksheet">
    <worksheetSource ref="A1:T2255" sheet="Matriz"/>
  </cacheSource>
  <cacheFields count="20">
    <cacheField name="Numero" numFmtId="0">
      <sharedItems containsString="0" containsBlank="1" containsNumber="1" containsInteger="1" minValue="1" maxValue="619"/>
    </cacheField>
    <cacheField name="Nombre" numFmtId="0">
      <sharedItems containsBlank="1"/>
    </cacheField>
    <cacheField name="Apellido" numFmtId="0">
      <sharedItems containsBlank="1"/>
    </cacheField>
    <cacheField name="Numero Telefonico" numFmtId="0">
      <sharedItems containsBlank="1" containsMixedTypes="1" containsNumber="1" containsInteger="1" minValue="8498817280" maxValue="8498817280" longText="1"/>
    </cacheField>
    <cacheField name="Sexo" numFmtId="0">
      <sharedItems containsBlank="1" containsMixedTypes="1" containsNumber="1" containsInteger="1" minValue="2022" maxValue="2022"/>
    </cacheField>
    <cacheField name="Caso" numFmtId="0">
      <sharedItems containsBlank="1" longText="1"/>
    </cacheField>
    <cacheField name="Unidad" numFmtId="0">
      <sharedItems containsBlank="1"/>
    </cacheField>
    <cacheField name="Corredor" numFmtId="0">
      <sharedItems containsBlank="1"/>
    </cacheField>
    <cacheField name="Turno" numFmtId="0">
      <sharedItems containsBlank="1"/>
    </cacheField>
    <cacheField name="Dia" numFmtId="0">
      <sharedItems containsString="0" containsBlank="1" containsNumber="1" containsInteger="1" minValue="1" maxValue="31"/>
    </cacheField>
    <cacheField name="Mes" numFmtId="0">
      <sharedItems containsBlank="1" count="14">
        <s v="Diciembre "/>
        <s v="Enero"/>
        <s v="Febrero"/>
        <s v="Marzo"/>
        <s v="Abril"/>
        <s v="Mayo "/>
        <s v="Junio"/>
        <s v="Julio"/>
        <s v="Agosto"/>
        <s v="Septiembre"/>
        <s v="Octubre"/>
        <s v="Noviembre"/>
        <m/>
        <s v="Abril " u="1"/>
      </sharedItems>
    </cacheField>
    <cacheField name="año" numFmtId="0">
      <sharedItems containsString="0" containsBlank="1" containsNumber="1" containsInteger="1" minValue="2021" maxValue="2022"/>
    </cacheField>
    <cacheField name="Formal excusa" numFmtId="0">
      <sharedItems containsBlank="1" longText="1"/>
    </cacheField>
    <cacheField name="Especificar Razones de incumplimientos" numFmtId="0">
      <sharedItems containsBlank="1"/>
    </cacheField>
    <cacheField name="Regimen diciplinario" numFmtId="0">
      <sharedItems containsBlank="1" longText="1"/>
    </cacheField>
    <cacheField name="Ejecucion disciplinaria" numFmtId="0">
      <sharedItems containsBlank="1"/>
    </cacheField>
    <cacheField name="Caso General" numFmtId="0">
      <sharedItems containsBlank="1" count="5">
        <s v="Incumplimiento de Paradas"/>
        <s v="Manejo Temerario"/>
        <s v="Facilidad de Acceso"/>
        <s v="Agresion Verbal"/>
        <m/>
      </sharedItems>
    </cacheField>
    <cacheField name="Agresion " numFmtId="0">
      <sharedItems containsBlank="1"/>
    </cacheField>
    <cacheField name="Fecha del dia" numFmtId="0">
      <sharedItems containsBlank="1"/>
    </cacheField>
    <cacheField name="Medio de Solicitud" numFmtId="0">
      <sharedItems containsBlank="1" count="3">
        <s v="Call Center"/>
        <s v="Correo Electronico"/>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arla Maria Acosta Pimentel" refreshedDate="44938.576916666665" createdVersion="7" refreshedVersion="8" minRefreshableVersion="3" recordCount="785" xr:uid="{C2C473EF-EAAC-4D46-8B61-91B317B3195A}">
  <cacheSource type="worksheet">
    <worksheetSource name="Tabla1"/>
  </cacheSource>
  <cacheFields count="21">
    <cacheField name="Numero" numFmtId="0">
      <sharedItems containsString="0" containsBlank="1" containsNumber="1" containsInteger="1" minValue="1" maxValue="619"/>
    </cacheField>
    <cacheField name="Nombre" numFmtId="0">
      <sharedItems containsBlank="1"/>
    </cacheField>
    <cacheField name="Apellido" numFmtId="0">
      <sharedItems containsBlank="1"/>
    </cacheField>
    <cacheField name="Numero Telefonico" numFmtId="0">
      <sharedItems containsBlank="1" containsMixedTypes="1" containsNumber="1" containsInteger="1" minValue="8498817280" maxValue="8498817280" longText="1"/>
    </cacheField>
    <cacheField name="Sexo" numFmtId="0">
      <sharedItems containsBlank="1" containsMixedTypes="1" containsNumber="1" containsInteger="1" minValue="2022" maxValue="2022"/>
    </cacheField>
    <cacheField name="Caso" numFmtId="0">
      <sharedItems containsBlank="1" longText="1"/>
    </cacheField>
    <cacheField name="Unidad" numFmtId="0">
      <sharedItems containsBlank="1"/>
    </cacheField>
    <cacheField name="Corredor" numFmtId="0">
      <sharedItems containsBlank="1"/>
    </cacheField>
    <cacheField name="Turno" numFmtId="0">
      <sharedItems containsBlank="1"/>
    </cacheField>
    <cacheField name="Dia" numFmtId="0">
      <sharedItems containsString="0" containsBlank="1" containsNumber="1" containsInteger="1" minValue="1" maxValue="31"/>
    </cacheField>
    <cacheField name="Mes" numFmtId="0">
      <sharedItems containsBlank="1"/>
    </cacheField>
    <cacheField name="año" numFmtId="0">
      <sharedItems containsString="0" containsBlank="1" containsNumber="1" containsInteger="1" minValue="2021" maxValue="2022"/>
    </cacheField>
    <cacheField name="Formal excusa" numFmtId="0">
      <sharedItems containsBlank="1" longText="1"/>
    </cacheField>
    <cacheField name="Especificar Razones de incumplimientos" numFmtId="0">
      <sharedItems containsBlank="1"/>
    </cacheField>
    <cacheField name="Regimen diciplinario" numFmtId="0">
      <sharedItems containsBlank="1" longText="1"/>
    </cacheField>
    <cacheField name="Ejecucion disciplinaria" numFmtId="0">
      <sharedItems containsBlank="1"/>
    </cacheField>
    <cacheField name="Caso General" numFmtId="0">
      <sharedItems containsBlank="1" count="5">
        <s v="Incumplimiento de Paradas"/>
        <s v="Manejo Temerario"/>
        <s v="Facilidad de Acceso"/>
        <s v="Agresion Verbal"/>
        <m/>
      </sharedItems>
    </cacheField>
    <cacheField name="Agresion " numFmtId="0">
      <sharedItems containsBlank="1"/>
    </cacheField>
    <cacheField name="Fecha del dia" numFmtId="0">
      <sharedItems containsBlank="1"/>
    </cacheField>
    <cacheField name="Medio de Solicitud" numFmtId="0">
      <sharedItems containsBlank="1" count="3">
        <s v="Call Center"/>
        <s v="Correo Electronico"/>
        <m/>
      </sharedItems>
    </cacheField>
    <cacheField name="Diferencia de Respuesta" numFmtId="0">
      <sharedItems containsString="0" containsBlank="1" containsNumber="1" containsInteger="1" minValue="2" maxValue="2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6">
  <r>
    <n v="1"/>
    <s v="Marleny"/>
    <m/>
    <s v="809-412-5389"/>
    <s v="a"/>
    <s v="Conductor incumplió la parada que esta en la Plaza de la Salud, ya que iba hablando por el celular y favor de mejorar la frecuencia."/>
    <m/>
    <s v="C-14, Naco"/>
    <s v="Turno 2"/>
    <n v="27"/>
    <x v="0"/>
    <n v="2021"/>
    <s v="Muchas gracias por la información; lo correcto es que el conductor deje los usuarios justamente en las paradas, aunqque nos llegan informaciones de que en repetidas ocasiones otros vehículos principalmente de tránsporte público obstaculizan las mismas. Esperamos que no vuelva a suceder o nos veremos en la obligación de tomar otras medidas mas drásticas. Con relación a la frecuencia, estamos trabajando en la incorporación de mas unidades para disminuir el tiempo de espera. Externamos sinceras disculpas por el importuno."/>
    <m/>
    <s v="Se le realizó un llamado de atención al conductor, ya que debe estar pendiente de la solicitud de parada."/>
    <m/>
    <x v="0"/>
    <s v="N/A"/>
    <s v="05 de enero "/>
    <x v="0"/>
  </r>
  <r>
    <n v="2"/>
    <s v="Ricardo "/>
    <s v="Pacheco"/>
    <s v="809-851-4046"/>
    <m/>
    <s v="Conductor conduce de forma temeraria."/>
    <s v="15-080"/>
    <s v="C-12, Los Ríos"/>
    <s v="Turno 2"/>
    <n v="4"/>
    <x v="1"/>
    <n v="2022"/>
    <s v="Saludos, gracias por informarnos a cerca del manejo incorrecto de nuestro conductor; esperamos seguir contando con su colaboración."/>
    <m/>
    <m/>
    <s v="Le hicimos un llamado de atención para que maneje de acuerdo a las leyes de tránsito y a las establecids en nuestra Institución. De repetirse dicha conducta, tomaremos otro tipo de medida."/>
    <x v="1"/>
    <s v="N/A"/>
    <s v="13 de enero "/>
    <x v="0"/>
  </r>
  <r>
    <n v="3"/>
    <s v="Roybel"/>
    <m/>
    <s v="849-267-3063"/>
    <m/>
    <s v="En dirección Este-Oeste los autobuses los autobuses no se estan parando en la parada del puente Juan Carlos y tardan más de (45) minutos y favor de colocar un supervisor permanente en la parada del puente Juan Carlos."/>
    <m/>
    <s v="C-10, Independencia"/>
    <s v="Turno 1"/>
    <n v="4"/>
    <x v="1"/>
    <n v="2022"/>
    <s v="Muchas gracias por preferirnos como medio de transporte; con relación a su queja, estamos investigando la razón del incumplimiento de la referida parada, ocasionando con esto malestar a nuestros usuarios. En otro orden, acogemos la sugerencia y enviaremos supervisores para identificar a los conductores que están incurriendo en dicha falta."/>
    <m/>
    <m/>
    <m/>
    <x v="0"/>
    <s v="N/A"/>
    <s v="13 de enero "/>
    <x v="0"/>
  </r>
  <r>
    <n v="4"/>
    <s v="Cricely  "/>
    <s v="Núñez"/>
    <s v="849-263-0369"/>
    <s v="a"/>
    <s v="Conductor incumplió parada del Km.9 de la Autop. Duarte."/>
    <m/>
    <s v="C-4, Kennedy"/>
    <s v="Turno 2"/>
    <n v="7"/>
    <x v="1"/>
    <n v="2022"/>
    <s v="Gracias por informarnos; nuestros conductores deben cumplir con todas las paradas establecidas según las normas de la Institución y de no cumplir con esto, tomaremos otras medas mas drásticas."/>
    <m/>
    <s v="Le haremos un llamado extensivo a todos los conductores de ese corredor, debido a que su queja no especifica el número de ficha del autobús."/>
    <m/>
    <x v="0"/>
    <s v="N/A"/>
    <s v="13 de enero "/>
    <x v="0"/>
  </r>
  <r>
    <n v="5"/>
    <s v="Magalys"/>
    <s v="Martínez"/>
    <s v="809-817-6122"/>
    <s v="a"/>
    <s v="Conductor maneja de forma temeraria entre las Av. Las Américas, Av. Sabana Larga y Av. España iba rebasando."/>
    <s v="A-19-068"/>
    <s v="C-1, 27 de Febrero"/>
    <s v="Turno 2"/>
    <n v="7"/>
    <x v="1"/>
    <n v="2022"/>
    <s v="Saludos, su información es muy importante para nosotros. Nuestra Institución capacita a los conductores/a para que manejen en todas las vías apegadas a las leyes de tránsito y a nuestras normas, pero hacemos énfasis en la Av. Las Américas, ya que es altamente peligrosa."/>
    <m/>
    <s v="Le haremos un llamado de atención verbal."/>
    <m/>
    <x v="1"/>
    <s v="N/A"/>
    <s v="13 de enero "/>
    <x v="0"/>
  </r>
  <r>
    <n v="6"/>
    <s v="Eliza"/>
    <s v="García "/>
    <s v="809-721-5471"/>
    <s v="a"/>
    <s v="Los conductores están incumpliendo  la parada de los mueblecitos, ahora deja a todos los usuarios en la parada frente Induveca Km.13 Autopista Duarte y los usuarios corren peligro en dicha parada."/>
    <m/>
    <s v="C-1, 27 de Febrero"/>
    <s v="Turno 2"/>
    <n v="7"/>
    <x v="1"/>
    <n v="2022"/>
    <s v="Saludos, gracias por utilizar nuestro servicio; con relación a su queja tomamos la medida de eliminar la parada de los mueblecitos de manera tránsitoria por motivo de seguridad, pero le informamos ques estamos trabajando en miras de buscar una pronta solución para la tranquilidad de nuestros usuarios."/>
    <m/>
    <m/>
    <m/>
    <x v="0"/>
    <s v="N/A"/>
    <s v="13 de enero "/>
    <x v="0"/>
  </r>
  <r>
    <n v="7"/>
    <s v="Luis "/>
    <s v="Feliz"/>
    <m/>
    <m/>
    <s v="Buenos días el chofer de esa ficha no deja a nadie donde le dicen a todo lo dejo lejos de donde se le pedia que lo dejara eso paso en horas de las 8:45 a.m. en la ruta de la Bolivar."/>
    <s v="16-026"/>
    <s v="C-10, Independencia"/>
    <s v="Turno 1"/>
    <n v="9"/>
    <x v="1"/>
    <n v="2022"/>
    <s v=" Saludos, gracias por la informaciòn. Con relaciòn a este conductor le haremos un llamado de atenciòn para que está situación no vuelva a ocurrir ya de que esto es una violación a las normas de la institución,  esperando que dicha acción no vuelva a ocurrir. Le pedimos excusa por el inconveniente sucedido."/>
    <m/>
    <s v="Se le realizó un llamado de atención para que maneje de acuerdo a las leyes de tránsito y a las normas establecidas en nuestra Institución. De repetirse dicha conducta, tomaremos otro tipo de medida."/>
    <m/>
    <x v="0"/>
    <s v="N/A"/>
    <s v="28 de enero "/>
    <x v="1"/>
  </r>
  <r>
    <n v="8"/>
    <s v="Dionicio"/>
    <s v="Ventura"/>
    <s v="809-777-8435"/>
    <m/>
    <s v="Porqué las guaguas que van hasta el Huacalito no se paran en las paradas que estan después de la Máximo Gómez, aunque uno le haga seña, ya le ha pasado más de 5 (cinco) veces."/>
    <m/>
    <s v="C-1, 27 de Febrero"/>
    <s v="Turno 2"/>
    <n v="11"/>
    <x v="1"/>
    <n v="2022"/>
    <s v="Saludos, gracias por suministrarnos la información; hasta las unidades que llegan al Huacalito deben detenerse en todas las paradas establecidas por la Institución. Enviaremos un supervisor para verificar los conductores que están violentando las normas establecidas. Externamos sinceras disculpas por los inconvenientes causados."/>
    <m/>
    <s v="Detectados los conductores que estén incurriendo en dicha práctica se les impondrá sanciones; de no corregirla, tomaremos otras medidas."/>
    <m/>
    <x v="0"/>
    <s v="N/A"/>
    <s v="19 de enero"/>
    <x v="1"/>
  </r>
  <r>
    <n v="9"/>
    <s v="Juan"/>
    <s v="Nelson"/>
    <s v="829-422-9356"/>
    <m/>
    <s v="Conductor incumplió parada y dejó al envejeciente muy lejos, el Sr. Juan fue al módulo ha decir lo sucedido y no le hicieron caso."/>
    <s v="15-033"/>
    <s v="C-16, Charles de Gaulle"/>
    <s v="Turno 2"/>
    <n v="14"/>
    <x v="1"/>
    <n v="2022"/>
    <s v="Estimado señor lamentamos los inconvenientes ocasionados. Sinceras disculpas."/>
    <m/>
    <m/>
    <s v="Contactamos al conductor de la unidad y hemos tomado las acciones que establece el protocolo cuando un colaborador incurre en dicho acto."/>
    <x v="0"/>
    <s v="N/A"/>
    <s v="25 de enero"/>
    <x v="0"/>
  </r>
  <r>
    <n v="10"/>
    <s v="Juan "/>
    <s v="Rene"/>
    <s v="829-712-2724"/>
    <m/>
    <s v="Saludos! Por este medio quiero denunciar la conducta temeraria del conductor del autobús antes mencionado de la ruta 27 de febrero, dicho conductor en menos de (30) minutos pudo ver como le cerraba a los demás vehículos, abusando del tamaño de su autobús tipo gusano de giro amplio, frenando de golpes y a corta distancia de los demás vehículos y los pasajeros dentro de todo un caos. Esta clase de personas le hace mucho daño a la institución."/>
    <s v="A-19-029"/>
    <s v="C-1, 27 de Febrero"/>
    <s v="Turno 1"/>
    <n v="25"/>
    <x v="1"/>
    <n v="2022"/>
    <s v="Saludos, nuestra Institución no tolera ese tipo de conducta a nuestros colaboradores, más aún cuando nos ocupamos de capacitarlos sobre el manejo de los autobuses para evitar accidentes y trato para con nuestros clientes/usuarios; por lo que esperamos que no vuelva a ocurrir dicha situación. Muchas gracias por suministrarnos la información y esperamos seguir contando con su colaboración."/>
    <m/>
    <s v="Se le realizó una amonestación para que maneje de acuerdo a las leyes de Tránsito y a las normas de nuestra Institución."/>
    <m/>
    <x v="1"/>
    <s v="N/A"/>
    <s v="01 de febrero"/>
    <x v="1"/>
  </r>
  <r>
    <n v="11"/>
    <s v="Rafael"/>
    <s v="Hernández "/>
    <m/>
    <m/>
    <s v="El miercoles 26/1/2022 alrededor de las 03:00 p.m., ambos conductores iban manejando de forma temeraria, prácticamente hechando carrera de un carril a otro y por poco colisiona el vehículo del Sr. Hernández."/>
    <s v="A-19-021 y A-19-004"/>
    <s v="27 de Febrero"/>
    <s v="Turno 2"/>
    <n v="28"/>
    <x v="1"/>
    <n v="2022"/>
    <s v="Gracias por informarnos sobre la conducta inapropiada de esos conductores, la que reprochamos tanjantemente. Las normas de la Institución prohíben los rebases y siempre se les manifiesta que deben manejar en el carril de la derecha, por lo que de reincidir en dicha conducta tomaremos medidas"/>
    <m/>
    <s v="Amonestación de forma verbal."/>
    <m/>
    <x v="1"/>
    <s v="N/A"/>
    <s v="03 de febrero"/>
    <x v="0"/>
  </r>
  <r>
    <n v="12"/>
    <s v="Osiris "/>
    <s v="Rodríguez"/>
    <s v=" 829-592-9150"/>
    <m/>
    <s v="Conductor conduce de forma temeraria."/>
    <s v="12-075"/>
    <s v="Santiago"/>
    <s v="Turno 1"/>
    <n v="28"/>
    <x v="1"/>
    <n v="2022"/>
    <s v="Nuestros conductores deben conducir de acuerdo a las leyes de Tránsito y a las normas establecidas por la Institución que especifican que deben mantenerse conduciendo en el carril derecho para evitar inconvenientes al momento de hacer la parada para que los usuarios aborden/bajen del autobús. Agradecemos su información y la confianza en nuestro servicio."/>
    <m/>
    <s v="Se le realizó un llamado de atención a nuestro colaborador."/>
    <m/>
    <x v="1"/>
    <s v="N/A"/>
    <s v="03 de febrero"/>
    <x v="0"/>
  </r>
  <r>
    <n v="13"/>
    <s v="María Celeste"/>
    <s v="González "/>
    <s v="829-524-3922"/>
    <s v="a"/>
    <s v="Conductor conduce de forma temeraria, no espero que la Sra. María terminara de desmontarse y se cayó dentro dl autobús ocasionándoles fuertes moretones debido al incidente."/>
    <s v="19-156"/>
    <s v="C-10, Independencia"/>
    <s v="Turno 1"/>
    <n v="28"/>
    <x v="1"/>
    <n v="2022"/>
    <s v="Gracias por preferirnos y por la confianza en nuestro servicio, el cual seguimos mejorando en favor de la población. Esperamos no se repita tal situación."/>
    <m/>
    <s v="Se le realizó un llamado de atención al conductor para que conduzca apegado a las leyes de tránsito y a las normas de la Institución."/>
    <m/>
    <x v="1"/>
    <s v="N/A"/>
    <s v="04 de febrero"/>
    <x v="0"/>
  </r>
  <r>
    <n v="14"/>
    <s v="Francis "/>
    <s v="Gúzman "/>
    <s v="809-910-6447"/>
    <m/>
    <s v="Conductor iba manejando de un carril a otro."/>
    <s v="16-091"/>
    <s v="C-12, Los Ríos"/>
    <s v="Turno 1"/>
    <n v="2"/>
    <x v="2"/>
    <n v="2022"/>
    <s v="Saludos, gracias por informarnos sobre el comportamiento de nuestro colaborador acerca del manejo del autobús. OMSA capacita su personal sobre el usocorrecto de los vehículos, apegadas a las leyes de Tránsito y a las normas correspondientes.  Disculpe lo ocurrido, esperamos que no vuelva a repetir."/>
    <m/>
    <s v="Se le realizó un llamado de atención por violentar las normas de la Institución."/>
    <m/>
    <x v="1"/>
    <s v="N/A"/>
    <s v="08 de febrero"/>
    <x v="0"/>
  </r>
  <r>
    <n v="15"/>
    <s v="Luis "/>
    <s v="Lugo"/>
    <s v="809-703-8109"/>
    <m/>
    <s v="Conductor conduce de forma temeraria."/>
    <s v="19-103"/>
    <s v="C-12, Linconl"/>
    <s v="Turno 2"/>
    <n v="2"/>
    <x v="2"/>
    <n v="2022"/>
    <s v="Hola, Omsa se preocupa porque los conductores manejen de acuerdo a las leyes de Trànsito y a las normas establecidas, incluyendo así las instrucciones que se les dan en los entrenamientos cuando a su ingreso."/>
    <m/>
    <s v="Le realizamos un llamado de atención al conductor; no así corregida dicha falta, tomaremos otras medidas."/>
    <m/>
    <x v="1"/>
    <s v="N/A"/>
    <s v="08 de febrero"/>
    <x v="0"/>
  </r>
  <r>
    <n v="16"/>
    <s v="Doris "/>
    <s v="Miranda"/>
    <s v="829-755-4318"/>
    <s v="a"/>
    <s v="Conductor conducia de forma temeraria."/>
    <s v="15-079"/>
    <s v="C-12, Los Ríos"/>
    <s v="Turno 1"/>
    <n v="4"/>
    <x v="2"/>
    <n v="2022"/>
    <s v="Saludos, disculpe la conducta inapropiada del conductor, la cual no apoyamos. Nuestro personal es instruido para que conduzca apegado a las leyes de Tránsito y a las normas de la Institución, que prohíbe los rebases al igual que andas de un carril ba otro."/>
    <m/>
    <s v="Se le llamó  la atención al conductor, para que cumpla las instrucciones como corresponde."/>
    <m/>
    <x v="1"/>
    <s v="N/A"/>
    <s v="08 de febrero"/>
    <x v="0"/>
  </r>
  <r>
    <n v="17"/>
    <s v="Manuel"/>
    <s v="de la Rosa "/>
    <s v="829-873-4694"/>
    <m/>
    <s v="Conductor conduce de forma temeraria, producto a este el usuario tuvo una caída dentro del autobús, ya que anda muy rápido."/>
    <s v="15-053"/>
    <s v="C-10, Independencia"/>
    <s v="Turno 1"/>
    <n v="7"/>
    <x v="2"/>
    <n v="2022"/>
    <s v="Saludos, le agradecemos la información, al tiempo que le informamos que contamos con un personal que instruye a los conductores en lo relacionado al manejo de los autobuses de acuerdo a las leyes de Tránsito  y a las normas establecidas por la Institución; y que deben esperar que los usuarios se acomoden para poner el vehículo en marcha. . Externamos sinceras disculpas por lo ocurrido. Gracias por utilizar nuestro servicio."/>
    <m/>
    <s v="Se le realizó una amonestación por dicha falta."/>
    <m/>
    <x v="1"/>
    <s v="N/A"/>
    <s v="16 de febrero"/>
    <x v="0"/>
  </r>
  <r>
    <n v="18"/>
    <s v="Tania "/>
    <s v="Márquez"/>
    <s v="849-650-1122"/>
    <s v="a"/>
    <s v="Conductor conduce de forma temeraria en un carril que no le correspondía."/>
    <m/>
    <s v="C-4, Kennedy"/>
    <s v="Turno 1"/>
    <n v="8"/>
    <x v="2"/>
    <n v="2022"/>
    <s v="Disculpe la forma inapropiada de conducir de nuestro colaborador, a los conductores se les instruye para que manejen de acuerdo a las leyes de Tránsito y a las normas establecidas por la Institución, que prohíbe los rebases brusco y manejar en el carril de la derecha y a la velocidad establecida por la ley de Tránsito. Esperamos no se repita tan incómoda situación."/>
    <m/>
    <s v="Le haremos un llamado de atención por dicha conducta."/>
    <m/>
    <x v="1"/>
    <s v="N/A"/>
    <s v="16 de febrero"/>
    <x v="0"/>
  </r>
  <r>
    <n v="19"/>
    <s v="Jenny Soribel"/>
    <s v="del Rosario Peña"/>
    <s v="829-974-3359"/>
    <s v="a"/>
    <s v="La Sra. Jenny es discapacitada, el conductor le incumplió parada, cuando se le solitó (3) tres veces antes de llegar a la parada destino (parada de Plaza Lama)"/>
    <s v="15-005"/>
    <s v="C-4, Kennedy"/>
    <s v="Turno 1"/>
    <n v="8"/>
    <x v="2"/>
    <n v="2022"/>
    <s v="Saludos, Lamentamos lo sucedido y reprobamos esa conducta. Esta Institución tiene un compromiso con la población en general, pero en especial con las que tienen algun tipo de condición en espacial / discapacidad, lo cual se le pone en conocimiento a los conductores / cajeros al ingresar a la Institución."/>
    <m/>
    <s v="En tal sentido, se le realizó una amonestación, incluyendo tambien al cajero, para que presten más atención a la solicitud de paradas."/>
    <m/>
    <x v="0"/>
    <s v="N/A"/>
    <s v="16 de febrero"/>
    <x v="0"/>
  </r>
  <r>
    <n v="20"/>
    <s v="Jose"/>
    <s v="Guerrero"/>
    <s v="809-847-2534"/>
    <m/>
    <s v="Conductor conduce de manera temeraria y no utiliza las luces itermitentes "/>
    <s v="19-103"/>
    <s v="Linconl "/>
    <s v="Turno 1"/>
    <n v="15"/>
    <x v="2"/>
    <n v="2022"/>
    <s v="Saludos, nuestra institucion siempre trata de capacitar su personal a bordo, con el fin de que se maneje de acuerdo a las normas establecidas; pr tal motivo hemos hecho acuerdo con otras entidades para impartir cursos de manejo a la defensiva. Agradecemos la informacion, lo mismo por utilizae nuestro servicio. "/>
    <m/>
    <s v="Haremos un llamado de atencion a nuestro colaborador a modo de informacion."/>
    <m/>
    <x v="1"/>
    <m/>
    <s v="25 de febrero"/>
    <x v="0"/>
  </r>
  <r>
    <n v="21"/>
    <s v="Yohanna "/>
    <s v="Hidalgo"/>
    <s v="809-833-2312"/>
    <m/>
    <s v="Conductor incumple varias veces la parada (91) en la direccion Oeste-Este . Conductor la dejo casi frente al casino,aun solicitando parada con tiempo"/>
    <s v="19-135"/>
    <s v="27 de Febrero"/>
    <s v="Turno 1"/>
    <n v="17"/>
    <x v="2"/>
    <n v="2022"/>
    <s v="Saludos, reprobamos la forma irrespetuosa del conductor, puesto que es deber y obligacion cumplir con las paradas establecidas, y el no hacerlo indica una violacion a nuestras normas. Lamentamos lo sucedido y esperamos no se repita. Gracias por informarnos."/>
    <m/>
    <m/>
    <m/>
    <x v="0"/>
    <m/>
    <s v="28 de febrero"/>
    <x v="0"/>
  </r>
  <r>
    <n v="22"/>
    <s v="Juan Carlos"/>
    <s v="Cepeda"/>
    <s v="809-763-7192"/>
    <m/>
    <s v="Conductor conduce de manera temeraria,casi provoca un accidente y el Sr. Juan andaba con dos niños abordo."/>
    <s v="15-075"/>
    <s v="Charles de Gaulle"/>
    <s v="Turno 2"/>
    <n v="17"/>
    <x v="2"/>
    <n v="2022"/>
    <s v="Hola, la institucion capacita los conductores para que le den fiel cumplimiento a las leyes de transito y a las normas establecidas, que establece una velocidad y la permanencia en el carril de la derecha, asi eviten accidentes y malestar a los usuarios por ende, a los demas conductores . Disculpe la falta, y agradecemos que use nuestro servicio."/>
    <m/>
    <m/>
    <s v="Se le impuso un llamadp de atencion. "/>
    <x v="0"/>
    <m/>
    <s v="28 de febrero"/>
    <x v="0"/>
  </r>
  <r>
    <n v="23"/>
    <s v="Xenia "/>
    <s v="Herasme "/>
    <s v="809-917-6368"/>
    <m/>
    <s v="Conductor incumple paradas,deben de capacitarlos luego una empleada de la institucion se romo una foto no sabe por que de igual menera tantola cajera como la empleada antes mecionada estaban comiendo dentro del autobus y esto esta prohibido.                                                                                      "/>
    <s v="09-058"/>
    <s v="C-4, Kennedy"/>
    <s v="Turno 2"/>
    <n v="17"/>
    <x v="2"/>
    <n v="2022"/>
    <s v="Saludos, en atencion a su queja, nuestros conductores se capacitan constantemente y es por eso que se imponen sanciones,ya que tienen cococimiento de que deben cumplir con las paradas sin excepcion; en relacion al otro punto, esta determinantemente prohibido la ingesta de bebidad y comidas en los autobuses, y nuestro personal no esta excluido de esta practica, siendo los primeros que deben poner un buen ejemplo."/>
    <m/>
    <s v="Haremos una amosnestacion a los tres colaboradores."/>
    <m/>
    <x v="0"/>
    <m/>
    <s v="28 de febrero"/>
    <x v="0"/>
  </r>
  <r>
    <n v="24"/>
    <s v="Joan "/>
    <s v="Paredes "/>
    <s v="809-627-9785"/>
    <m/>
    <s v="Conductor conduce de manera temeraria de un carril a otro."/>
    <s v="15-051"/>
    <s v="C-10, Independencia"/>
    <s v="Turno 1"/>
    <n v="16"/>
    <x v="2"/>
    <n v="2022"/>
    <s v="Gracias por la fidelidad hacia nuestro servicios; en relacion con su queja, tomaremos las medidas pertinentes. Esperamos que situaciones como estas no se repitan."/>
    <m/>
    <s v="Haremos una amonestacion al conductor, para que maneje de acuerdo a las normas establecidas por la institucion."/>
    <m/>
    <x v="1"/>
    <m/>
    <s v="25 de febrero"/>
    <x v="0"/>
  </r>
  <r>
    <n v="25"/>
    <s v="Jeison Felipe "/>
    <m/>
    <s v="829-431-1414"/>
    <m/>
    <s v="Conductor incumple paradas        "/>
    <s v="19-097 19-035"/>
    <s v="C-4, Kennedy"/>
    <s v="Turno 1"/>
    <n v="16"/>
    <x v="2"/>
    <n v="2022"/>
    <s v="Gracias por informarnos; reprobamos el comportamiento inadecuado de nuestro conductor, irrespetando nuestras normas, porque a menos que el autobus este lleno es su deber cumplir con las paradas, ya sea para montar/ desmontar usuarios. Disculpe lo acontecido."/>
    <m/>
    <s v="Le llamaremos la atecion de manera de amonestacion, esperando no reincida, asi no tener que tomar medida sancionadora."/>
    <m/>
    <x v="0"/>
    <m/>
    <s v="25 de febrero"/>
    <x v="0"/>
  </r>
  <r>
    <n v="27"/>
    <s v="Juan Tomas"/>
    <s v="Peralta"/>
    <s v="809-201-3920"/>
    <m/>
    <s v="Solicita una parada en la entrada de brisa del este en direccion Este-Oeste las paradas que estan les queda muy lejos "/>
    <m/>
    <m/>
    <s v="Turno 2"/>
    <n v="18"/>
    <x v="2"/>
    <n v="2022"/>
    <s v="Gracias por preferirnos como medio de transporte; atendiendo a su solicutd, nuestra institucion solo opera las paradas establecidas por el INTRANT, entidad encargada de instaurar las paradas de acuerdo a la Ley 63-17, por lo que daremos, curso a su solicitud, esperando tenga acogida los mas pornto posible."/>
    <m/>
    <m/>
    <m/>
    <x v="0"/>
    <m/>
    <s v="28 de febrero"/>
    <x v="0"/>
  </r>
  <r>
    <n v="28"/>
    <s v="Kenia "/>
    <m/>
    <s v="809-773-9690"/>
    <m/>
    <s v="Conductor incumple parada"/>
    <s v="A-19-056"/>
    <s v="C-4, Kennedy"/>
    <s v="Turno 2"/>
    <n v="18"/>
    <x v="2"/>
    <n v="2022"/>
    <s v="Saludos, es de muy mal gusto para el ususario esa pactica de dejarlo lejos de la parada que solicita, lo cual reprobamos, puesto que uno de los objetivos de nuestra institucion es brindarle un buen servicio a la poblacion, asi se sienta a gusto. Disculpe los inconvenientes."/>
    <m/>
    <s v="Le haremos un llamado a la atencion al colaborador."/>
    <m/>
    <x v="0"/>
    <m/>
    <s v="28 de febrero"/>
    <x v="0"/>
  </r>
  <r>
    <n v="29"/>
    <s v="Librado"/>
    <s v="Santana"/>
    <s v="849-626-4629"/>
    <m/>
    <s v="La parada frente a transporte  Espinal esta muy oscura y los autobuses no se detienen esta situacion pasa todas las noches despues de las 7:00 P.M "/>
    <s v="19-055"/>
    <s v="27 de Febrero"/>
    <s v="Turno 1"/>
    <n v="21"/>
    <x v="2"/>
    <n v="2022"/>
    <s v="Saludos, estamos tomando cartas en ele asunto y contactaremos las autoridades correspondientes para buscar una solucion a esta problemática. Gracias por utilizar nuestro servicio, disculpe los inconvenientes."/>
    <m/>
    <m/>
    <m/>
    <x v="0"/>
    <m/>
    <s v=" 01 de marzo"/>
    <x v="0"/>
  </r>
  <r>
    <n v="30"/>
    <s v="Francisco "/>
    <m/>
    <s v="829-398-8556"/>
    <m/>
    <s v="Conductor incumple parada que esta antes de Plaza Lama en direccion Oeste-Este"/>
    <m/>
    <s v="27 de Febrero"/>
    <s v="Turno 2"/>
    <n v="21"/>
    <x v="2"/>
    <n v="2022"/>
    <s v="Muchas gracias por el comentario, de gran ayuda para el desarrollo y fortalecimient de nuestro servicio; constantemente tenemos conversacion de nuestro conductores sobre la importancia del resteto de las paradas, ya que divha accion va en perjurio de nuestro usuarios, por demas, en contra de las normas de la institucion. Externamos sinceras disculpas por divha accion."/>
    <m/>
    <m/>
    <m/>
    <x v="0"/>
    <m/>
    <s v=" 01 de marzo"/>
    <x v="0"/>
  </r>
  <r>
    <n v="32"/>
    <s v="Jose "/>
    <s v="Amparo"/>
    <s v="829-689-5651"/>
    <m/>
    <s v="Los conductores de este corredor incumplen paradas, el servicio esta pesimo, las cajeras son groseras "/>
    <m/>
    <s v="Los Rios"/>
    <s v="Turno 1"/>
    <n v="22"/>
    <x v="2"/>
    <n v="2022"/>
    <s v="Saludos, gracias por utilizar nuestros servios . En atencion a su queja pedimos sinceras disculpas si esta accion pudo haber causado retraso en el desenvolvimiento de sus actividades o compromiso; en cuanto a nuestros colaboradores, constantemente estamos en conversacion con ellos sobre la importancia del cumplimiento de las paradas asi como el respeto que deben tener para nuestros usuarios. Dada su queja haremos hincapie en ese corredor."/>
    <m/>
    <s v="Haremos una amonestacion verbal a ambos empleados."/>
    <m/>
    <x v="0"/>
    <m/>
    <s v=" 01 de marzo"/>
    <x v="0"/>
  </r>
  <r>
    <n v="33"/>
    <s v="Olivia "/>
    <s v="Rosario"/>
    <s v="809-653-0128"/>
    <m/>
    <s v="Conductor incumple parada y se desmonto a retirar dinero de un cajero"/>
    <m/>
    <s v="Independencia"/>
    <s v="Turno 2"/>
    <n v="25"/>
    <x v="2"/>
    <n v="2022"/>
    <s v="Hola, agradecemos su informacion; nuestra institucion capacita el personal para que conduzca de acuedo a las leyes de transito y a nuestras normas, por lo que no cumpliras es una violacion a las mismas. Esperamos que no vuelva a ocurrir."/>
    <m/>
    <m/>
    <m/>
    <x v="0"/>
    <m/>
    <s v="10 de marzo"/>
    <x v="0"/>
  </r>
  <r>
    <n v="34"/>
    <s v="Luis "/>
    <s v="Fermin Santana "/>
    <s v="809-913-9932"/>
    <m/>
    <s v="Conductor maneja de forma temeraria e incumple paradas "/>
    <s v="15-017"/>
    <s v="C-4, Kennedy"/>
    <s v="Turno 2"/>
    <n v="28"/>
    <x v="2"/>
    <n v="2022"/>
    <s v="Saludos, nuestra Institución gasta tiempo y dinero en la capacitación del personal a bordo, con el fin de brindar un servicio confiable a la población; hemos hecho acuerdos con otras instituciones para capacitar a conductores y cajeros en lo relacionado al manejo de conflictos, servicio al cliente y otros. Externamos nustro agradecimiento por informar acerca de esa conducta reprobable de nuestro colaborador; es de costumbre informarles como deben manejarse al volante, así eviten causar malestar a los usuarios y a los demás conductores que comparten las vías; en relación a las paradas, nuestras normas establecen el cumplimiento de todas sin excepción "/>
    <m/>
    <m/>
    <m/>
    <x v="1"/>
    <s v="N/A"/>
    <s v="10 de marzo "/>
    <x v="0"/>
  </r>
  <r>
    <n v="35"/>
    <s v="Nelson"/>
    <s v="Reynoso"/>
    <s v="829-465-6926"/>
    <m/>
    <s v="El chofer de este autobus es un incompetente grosero quebrantador de la ley e inhumano, este chofer no sabe guiar autobuses con personas dentro ya que los frenasos repentinos que hace ocasiona que las personas que se trasladan de pie se accidenten por frenar tan fuerte, varias personas se cayeron en dos ocasiones por esta acción, aparte de eso, este chofer no respeta las leyes de tránsito y se para los semaforos en rojo como es el de la Independencia con Italia y el que esta en la Mexico esquina San Carlos, tambien este chofer no se detiene en paradas cuando se le solicita parada y tampoco cuando hay pocos peatones esperando para subirse, este pasa de largo como es la parada de la loteria, la parada del Almamater, este chofer distribuye panfletos religiosos pero de cristiano no tiene nada, porfavor tomen carta en este asunto, gracias"/>
    <s v="15-092"/>
    <s v="C-10, Independencia"/>
    <s v="Turno 1"/>
    <n v="1"/>
    <x v="3"/>
    <n v="2022"/>
    <s v="Saludos, estaremos tomando medidas al respecto a partir de su queja, le pedimos disculpas por los inconvenientes"/>
    <m/>
    <m/>
    <m/>
    <x v="1"/>
    <s v="N/A"/>
    <s v="14 de marzo "/>
    <x v="1"/>
  </r>
  <r>
    <n v="36"/>
    <s v="Deivi"/>
    <m/>
    <s v="849-381-1524"/>
    <m/>
    <s v="Quiso irse sin esperar pasajero y es imprudente"/>
    <s v="19-041"/>
    <s v="C-18, Juan Bosch "/>
    <s v="Turno 2"/>
    <n v="1"/>
    <x v="3"/>
    <n v="2022"/>
    <s v="Saludos, gracias por su interés en colaborar con nuestra Institución, deseado aportar ideas en procura de mejorar el servicio que ofrecemos; le agradecemos infinitamente. Para citas debe comunicarse en el teléfono (809) 221-6672"/>
    <m/>
    <m/>
    <m/>
    <x v="0"/>
    <s v="N/A"/>
    <s v="14 de marzo "/>
    <x v="1"/>
  </r>
  <r>
    <n v="37"/>
    <s v="Daurys"/>
    <s v="Soto"/>
    <m/>
    <m/>
    <s v="Hoy y como todos los dias es una lucha por coger la OMSA porque ninguno de los choferes le gusto pararse en esa parada y hoy día 2/3/2022 este chofer no se paro en esa parada e incluso que mas adelante se paro en las siguientes y montando pasajeros fuera de parada "/>
    <s v="15-056"/>
    <s v="C-6, Los Alcarrizos"/>
    <s v="Turno 1"/>
    <n v="2"/>
    <x v="3"/>
    <n v="2022"/>
    <s v="Saludos, gracias por informar sobre la situación en dicho corredor. Disculpe los inconvenientes "/>
    <m/>
    <s v="Enviaremos un supervisor para verificar esos conductores que violentan las normas de la Institución; haremos un llamado de atención al conductor de la ficha citada para que cumpla con nuestro objetivo final, que es ofrecer un servicio eficiente en favor de nuestros usuarios "/>
    <m/>
    <x v="0"/>
    <s v="N/A"/>
    <s v="14 de marzo "/>
    <x v="1"/>
  </r>
  <r>
    <n v="38"/>
    <s v="Olga Lidia"/>
    <m/>
    <s v="829-561-4305"/>
    <s v="a"/>
    <s v="Los conductores de la mañana no llegan hasta la última parada que está en los mueblecitos Km.13 y dejan los usuarios en la parada Induveca. Los conductores del turno II, si cumplen con esta parada"/>
    <m/>
    <s v="C-1, 27 de Febrero"/>
    <s v="Turno 1"/>
    <n v="2"/>
    <x v="3"/>
    <n v="2022"/>
    <s v="Saludos, colocaremos supervisores para verificar esos conductores que no se encuentran cumpliendo con la parada en cuestión, así detectar el porqué la falta, ya que del turno II no tenemos queja. Esperamos solucionar la situaciíon lo mas pronto posible para evitar inconvenientes a nuestros usuarios. Agradecemos la información, igualmente por utilizar nuestro servicio"/>
    <m/>
    <m/>
    <m/>
    <x v="0"/>
    <s v="N/A"/>
    <s v="14 de marzo "/>
    <x v="0"/>
  </r>
  <r>
    <n v="39"/>
    <s v="Francisco "/>
    <s v="Delgado"/>
    <s v="829-558-4797"/>
    <m/>
    <s v="Manejo temerario"/>
    <s v="16-081"/>
    <s v="C-10, Independencia"/>
    <s v="Turno 1"/>
    <n v="4"/>
    <x v="3"/>
    <n v="2022"/>
    <s v="Saludos, nuestra Institución gasta tiempo y dinero en la capacitación del personal a bordo, con el fin de brindar un servicio confiable a la población; hemos hecho acuerdos con otras instituciones para capacitar a conductores y cajeros en lo relacionado al manejo de conflictos, servicio al cliente y otros. Externamos nustro agradecimiento por informar acerca de esa conducta reprobable de nuestro colaborador; es de costumbre informarles como deben manejarse al volante, así eviten causar malestar a los usuarios y a los demás conductores que comparten las vías; en relación a las paradas, nuestras normas establecen el cumplimiento de todas sin excepción "/>
    <m/>
    <s v="Realizaremos un llamado de atención al colaborador"/>
    <m/>
    <x v="1"/>
    <s v="N/A"/>
    <s v="15 de marzo"/>
    <x v="0"/>
  </r>
  <r>
    <n v="40"/>
    <s v="Danny"/>
    <m/>
    <s v="809-490-2248"/>
    <m/>
    <s v="La Sra. Danny pidio parada a la muebleria que esta mas adelante del Supermercado Dragon de Oro y el conductor incumplio dicha parada porque esta no está señalizada"/>
    <s v="15-065"/>
    <s v="C-10, Independencia"/>
    <s v="Turno 2"/>
    <n v="4"/>
    <x v="3"/>
    <n v="2022"/>
    <s v="No se justifica dicha conducta, la falta de señalización no es motivo para el incumplimiento de la parada; en ese corredor existe la particularidad que la mayoría de las paradas no se encuentran señalizadas, aún así los conductores saben cuales están establecidas. Agradecemos la información, tomaremos medidas al respecto. "/>
    <m/>
    <s v="Realizaremos un llamado de atención al colaborador"/>
    <m/>
    <x v="0"/>
    <s v="N/A"/>
    <s v="15 de marzo"/>
    <x v="0"/>
  </r>
  <r>
    <n v="41"/>
    <s v="Juan"/>
    <s v="Moronta"/>
    <s v="809-845-2589"/>
    <m/>
    <s v="El chofer de dicha ruta nombrado como Ronny el dia de hoy manejaba de forma temeraria volando los pasajeros de sus respectivas paradas y realizando los cambios de el autobus a altas revoluciones de manera brusca causando que los pasajeros que abordan el autobus choquen uno con los otros, dicho conductor es reinsidente en este tipo de imprudencia "/>
    <s v="16-082"/>
    <s v="C-6, Los Alcarrizos"/>
    <s v="Turno 1"/>
    <n v="5"/>
    <x v="3"/>
    <n v="2022"/>
    <s v="Saludos, nos encontramos muy agradecidos por la información suministrada; en atención a la forma de conducir de nuestro colaborador, tomaremos cartas en el asunto, ya que el incumplimiento de las normas de esta Institución y la violación de las leyes de Tránsito no debe ser pasado por alto; nuestros conductores son los primeros que deben poner el ejemplo en el volante"/>
    <m/>
    <m/>
    <s v="El conductor fue sancionado; si reincide en dicha conducta tomaremos medidas más drásticas "/>
    <x v="1"/>
    <s v="N/A"/>
    <s v="16 de marzo "/>
    <x v="1"/>
  </r>
  <r>
    <n v="42"/>
    <s v="Roybel"/>
    <m/>
    <s v="849-267-3063"/>
    <s v="a"/>
    <s v="Este autobús luego de haber permanecido (20 minutos) esperandolo paso de largo en direccion Este-Oeste. Este conductor suele hacer pasar por el carril del medio y no pararse "/>
    <s v="15-092"/>
    <s v="C-10, Independencia"/>
    <s v="Turno 2"/>
    <n v="7"/>
    <x v="3"/>
    <n v="2022"/>
    <s v="Saludos, entendemos lo difícil que debe ser para nuestros usuarios la situación a la que usted hace referencia; es por ese y otros motivos que nuestra Institución sanciona los conductores que sin justificación cometen dicha falta, infriendo las normas establecidas. Externamos sinceras disculpas a la vez que le agradecemos su fidelidad y confianza en nuestro servicio"/>
    <m/>
    <m/>
    <m/>
    <x v="0"/>
    <s v="N/A"/>
    <s v="16 de marzo "/>
    <x v="0"/>
  </r>
  <r>
    <n v="43"/>
    <s v="Mario"/>
    <s v="Sojo"/>
    <s v="829-386-6505"/>
    <m/>
    <s v="El día 08/03/2022 a las 6:30 p.m. este conductor le permitio a un amigo de el llevar una bocina a alto volumen dentro del autobus y esto llevo a que el conductor discutiera y hasta pasara de parada a los usuarios ya que era muy molestosa la bulla"/>
    <s v="16-083"/>
    <s v="C-6, Los Alcarrizos"/>
    <s v="Turno 1"/>
    <n v="9"/>
    <x v="3"/>
    <n v="2022"/>
    <s v="Saludos, nuestros conductores sostienen conocimiento de las normas de esta Institución, por ende saben que musica a alto volumen, comer dentro del autobús, entre otras, estan prohibidas. Tomaremos medidas al respecto, disculpe los inconvenientes"/>
    <m/>
    <s v="Realizaremos una amonestación al conductor por violentar las normas de la Institución"/>
    <m/>
    <x v="0"/>
    <s v="N/A"/>
    <s v="25 de marzo"/>
    <x v="0"/>
  </r>
  <r>
    <n v="44"/>
    <s v="Rafael"/>
    <s v="Rodriguez"/>
    <s v="809-534-7946"/>
    <m/>
    <s v="Los conductores de este corredor incumplen parada en la feria, ya que siempre se les hace seña y estos siguen"/>
    <m/>
    <s v="C-10, Independencia"/>
    <s v="Turno 1"/>
    <n v="10"/>
    <x v="3"/>
    <n v="2022"/>
    <s v="Saludos, enviaremos un supervisor para que verifique cuáles conductores incumplen la referida parada, violentando las normas de la Institución. Gracias por la información suministrada y disculpe los inconvenientes"/>
    <m/>
    <s v="Haremos un llamado de atención a modo de información; de igual manera serán sancionados aquellos que sean sorprendidos en dicha práctica"/>
    <m/>
    <x v="0"/>
    <s v="N/A"/>
    <s v="21 de marzo"/>
    <x v="0"/>
  </r>
  <r>
    <n v="45"/>
    <s v="Carla"/>
    <s v="Rodriguez"/>
    <s v="829-764-0427"/>
    <s v="a"/>
    <s v="Manejo temerario, casi atropella a la Sr. Carla "/>
    <s v="12-057"/>
    <s v="Santiago"/>
    <s v="Turno 1"/>
    <n v="11"/>
    <x v="3"/>
    <n v="2022"/>
    <s v="Gracias por utilizar nuestro servicio; reprobamos dicha práctica, ya que las leyes de Tránsito y las normas de esta Institución establecen la velocidad y carril en que deben transitar en la ciudad, igualmente esos cambios bruscos suelen causar desconcierto en los pasajeros, principalmente aquellos de pies que podrían resultar incidentados "/>
    <m/>
    <s v="Realizaremos un llamado de atención al colaborador"/>
    <m/>
    <x v="1"/>
    <s v="N/A"/>
    <s v="21 de marzo"/>
    <x v="0"/>
  </r>
  <r>
    <n v="46"/>
    <s v="Edgar"/>
    <s v="Lora"/>
    <s v="829-770-9760"/>
    <m/>
    <s v="Es una mujer rubia que maneja una guagua gusano. Ella deja siempre en el medio del puente Juan Carlos donde no hay paradas. Ella deja los pasajeros en sus paradas y es una persona incompetente"/>
    <m/>
    <s v="C-1, 27 de Febrero"/>
    <s v="Turno 2"/>
    <n v="11"/>
    <x v="3"/>
    <n v="2022"/>
    <s v="Saludos, agradecemos la informacion suministrada, de igual forma lamentamos lo sucedido "/>
    <s v="Citada la conductora, nos informó que se vio en la necesidad de dejarlos ese día porque se encontraba otro vehículo en la parada"/>
    <m/>
    <s v="Se realizó un llamado de atención a dicho colaborador"/>
    <x v="0"/>
    <s v="N/A"/>
    <s v="21 de marzo"/>
    <x v="1"/>
  </r>
  <r>
    <n v="47"/>
    <s v="Cristy"/>
    <s v="Gonzalez"/>
    <s v="829-673-8821"/>
    <s v="a"/>
    <s v="La cajera de este autobús ficha (15042) no quiso permitir La entreda de los estudiantes del politecnico Pilar Constanzo, según ella porque los estudiantes hacian mucho ruido. En sus palabras ella dijo que no los dejaran entrar, causando asi una discusion entre los pasajeros y ella por el abuso que estaba cometiendo"/>
    <s v="15-042"/>
    <s v="C-10, Independencia"/>
    <s v="Turno 2"/>
    <n v="14"/>
    <x v="3"/>
    <n v="2022"/>
    <s v="Lamentamos la situación tan incómoda por la que se vio obligado a presenciar; el hecho de que hagan ruido no es motivo para prohibirles abordar el autobús, pero los usuarios sí deben entender que deben mantener el orden/disciplina, más aun tratándose de estudiantes. La cajera debe trabajar con tranquilidad porque maneja dinero y perdería concentración. Agradecemos su confianza en nuestro servicio"/>
    <m/>
    <m/>
    <m/>
    <x v="2"/>
    <s v="N/A"/>
    <s v="21 de marzo"/>
    <x v="1"/>
  </r>
  <r>
    <n v="48"/>
    <s v="Martha"/>
    <s v="Paulino"/>
    <s v="809-942-6960"/>
    <s v="a"/>
    <s v="La unidad 15-03 salió a las 09:40 a.m. e iba todo el camino utilizando el celular en ningun momento lo soltó, iba texteando y enviando nota de voz todo el trayecto"/>
    <m/>
    <s v="C-1, 27 de Febrero"/>
    <s v="Turno 1"/>
    <n v="15"/>
    <x v="3"/>
    <n v="2022"/>
    <s v="Saludos, nuestras normas prohíben rotundamente el uso de celulares estando al volante; reprobamos la conducta del colaborador, ya que pone en riesgo la integridad física de los usuarios, con tal acción provocaría un accidente lamentable. Tomaremos las medidas pertinentes, gracias la información suministrada"/>
    <m/>
    <s v="Realizaremos una amonestación, por violentar las normas de la Institución"/>
    <m/>
    <x v="1"/>
    <s v="N/A"/>
    <s v="28 de marzo"/>
    <x v="0"/>
  </r>
  <r>
    <n v="49"/>
    <s v="Ivelisse "/>
    <s v="Diaz Acosta"/>
    <s v="829-679-9706"/>
    <s v="a"/>
    <s v="La cajera le dijo al conductor que no montara los estudiantes del Politecnico Pilar Contanzo, la señora alego que ningun conductor le gusta montar estudiantes "/>
    <s v="15-042"/>
    <s v="C-10, Independencia"/>
    <s v="Turno 1"/>
    <n v="15"/>
    <x v="3"/>
    <n v="2022"/>
    <s v="Le agradecemos por usar nuestro servicio para transportarse; aunque no explica con exactitud, la OMSA labora para todos los ciudadanos que deseen abordar las unidades, por lo que no comprendemos la conducta negativa de parte de nuestra empleada, aunque en varias ocasiones nos han llegado quejas del mas comportamiento (ruido) de los estudiantes al abordar los autobuses, aunque no es motivo para negarles el servicio "/>
    <m/>
    <s v="Realizaremos un llamado de atención al conductor y la cajera"/>
    <m/>
    <x v="2"/>
    <s v="N/A"/>
    <s v="28 de marzo"/>
    <x v="0"/>
  </r>
  <r>
    <n v="50"/>
    <s v="Maria"/>
    <s v="Martinez"/>
    <s v="809-307-3848"/>
    <s v="a"/>
    <s v="El conductor incumplio la parada que esta proximo a la C/ Alma Mater"/>
    <s v="16-025"/>
    <s v="C-10, Independencia"/>
    <s v="Turno 1"/>
    <n v="15"/>
    <x v="3"/>
    <n v="2022"/>
    <s v="Saludos, sabemos lo difícil que es para nuestros usuarios el estar esperando un autobús y que el conductor no cumpla la parada establecida, acción que reprobamos. Externamos sinceras disculpas, gracias por suministrarnos la información"/>
    <m/>
    <s v="Realizaremos un llamado de atención por no acogerse a las normas de la Institución"/>
    <m/>
    <x v="0"/>
    <s v="N/A"/>
    <s v="28 de marzo"/>
    <x v="0"/>
  </r>
  <r>
    <n v="51"/>
    <s v="Cristal"/>
    <s v="Bautista"/>
    <s v="849-352-0664"/>
    <s v="a"/>
    <s v="Conductor conduce de forma temeraria y se subio a la acera frente al Supermercado Olé de las Américas, por poco colisiona su vehiculo"/>
    <s v="15-062"/>
    <s v="C-10, Independencia"/>
    <s v="Turno 2"/>
    <n v="16"/>
    <x v="3"/>
    <n v="2022"/>
    <s v="Saludos, reprobamos la conducta inapropiada de nuestro conductor, ya que como empleado público el y los demás deben ser los primeros en dar el mejor ejemplo de acatar las leyes de Tránsito y las normas de esta Institución, manejando dentro del límite de la velocidad establecida en la Ley 63-17, y permanecer en el carril de la derecha, así evitar cambios bruscos que puedan causar accidentes lamentables. Disculpe los inconvenientes "/>
    <m/>
    <s v="Realizaremos una amonestación a nuestro colaborador"/>
    <m/>
    <x v="1"/>
    <s v="N/A"/>
    <s v="29 de marzo"/>
    <x v="0"/>
  </r>
  <r>
    <n v="52"/>
    <s v="Eddy "/>
    <s v="Sánchez"/>
    <s v="829-315-9904"/>
    <m/>
    <s v="Conductor conduce de forma temeraria"/>
    <s v="16-044"/>
    <s v="C-16, Charles de Gaulle"/>
    <s v="Turno 1"/>
    <n v="16"/>
    <x v="3"/>
    <n v="2022"/>
    <s v="Gracias por facilitarnos el dato; el manejo temerario se considera una violación a las normas de la Institución, que prohíben dicha práctica, que solo podrían causar accidentes y malestar a nuestros usuarios. Tomaremos medidas disciplinarias, disculpe los inconvenientes "/>
    <m/>
    <s v="Le haremos una amonestación a nuestro colaborador"/>
    <m/>
    <x v="1"/>
    <s v="N/A"/>
    <s v="29 de marzo"/>
    <x v="0"/>
  </r>
  <r>
    <n v="53"/>
    <s v="Annie"/>
    <s v="Segura"/>
    <s v="849-404-9934"/>
    <s v="a"/>
    <s v="Buenas tardes!!! Este chofer es muy mal educado porque se pedía la parada en el botón pero no funcionaba, pues se pedía con la boca pero el mismo no hacía caso decía que si no la pedíamos por el botón no se iba a parar. Educadamente se le solicitaba que abriera la puerta que se quedaban y no hacia caso. Y maneja muy mal... Gracias espero que lo tomen en cuenta los estados emocionales de esas personas son muy malo"/>
    <s v="16-089"/>
    <s v="C-10, Independencia"/>
    <s v="Turno 1"/>
    <n v="17"/>
    <x v="3"/>
    <n v="2022"/>
    <s v="Agradecemos que nos haya suministrado tan importante información, la cual reprobamos tajantemente porque nuestra Institución se preocupa y trabaja en la capacitación de sus empleados sin distinción alguna, mas el de abordo que debe brindarle el mejor de los servicios a la población. Enviaremos un supervisor para verificar y de reincidir en dicha práctica tomaremos medidas aún mas drásticas "/>
    <m/>
    <m/>
    <s v="A dicho colaborador se le impuso una amonestación escrita"/>
    <x v="0"/>
    <s v="N/A"/>
    <s v="30 de marzo"/>
    <x v="1"/>
  </r>
  <r>
    <n v="54"/>
    <s v="Melida"/>
    <s v="Castillo"/>
    <s v="829-554-9637"/>
    <s v="a"/>
    <s v="El conductor dejo fuera de su parada a un estudiante "/>
    <m/>
    <s v="C-1, 27 de Febrero"/>
    <s v="Turno 1"/>
    <n v="21"/>
    <x v="3"/>
    <n v="2022"/>
    <s v="Gracias por utilizarnos como su medio de transporte, al tiempo externamos disculpas por la conducta injustificada del conductor, esperamos no vuelva a repetirse; tanto conductor como cajero es capacitado para que brinden un buen servicio a la población"/>
    <m/>
    <s v="El colaborador será amonestado por incumplor con las normas establecidas en la institución"/>
    <m/>
    <x v="0"/>
    <s v="N/A"/>
    <s v="30 de marzo "/>
    <x v="1"/>
  </r>
  <r>
    <n v="55"/>
    <s v="Jose Guillermo"/>
    <s v="Santana"/>
    <s v="829-804-0108"/>
    <m/>
    <s v="Manejo temerario"/>
    <s v="15-040"/>
    <s v="C-1, 27 de Febrero"/>
    <s v="Turno 1"/>
    <n v="23"/>
    <x v="3"/>
    <n v="2022"/>
    <s v="Saludos, reprobamos tal práctica, ya que causa incertidumbre a los usuarios; aún cuando nuestra institución los entrena para que acaten las leyes de tránsito y las normas que tenemos establecidas sobre el manejo de los autobuses. Tomaremos medidas al respecto, gracias por utilizar nuestros servicios"/>
    <m/>
    <s v="Realizaremos un llamado de atención al colaborador, con fines de que cumpla con su deber"/>
    <m/>
    <x v="1"/>
    <s v="N/A"/>
    <s v="01 de abril"/>
    <x v="0"/>
  </r>
  <r>
    <n v="56"/>
    <s v="Deivy"/>
    <m/>
    <s v="849-850-3598"/>
    <m/>
    <s v="El primer autobús que sale de este corredor esta llegando junto con el segundo, el usuario alega que dicho conductor se llama Diogenes y que a este no le gusta salir de primero "/>
    <m/>
    <s v="C-10, Independencia"/>
    <s v="Turno 1"/>
    <n v="23"/>
    <x v="3"/>
    <n v="2022"/>
    <s v="Saludos, gracias por escribirnos. De acuerdo a la programación, orden de salida y el tiempo establecido no es posible que las unidades lleguen juntas a su destino, a menos que el segundo conductor no cumpla con alguna parada o exceda la velocidad; así mismo le informamosque los turnos son rotativos -un conductor que sale en el No. 1 la primera semana, sale de último la próxima. Es necesario que nos informen la parada violentada, para las medidas correctivas"/>
    <m/>
    <s v="Investigaremos el caso para hacer un llamado de atención, en caso de ser necesario"/>
    <m/>
    <x v="0"/>
    <s v="N/A"/>
    <s v="01 de abril"/>
    <x v="0"/>
  </r>
  <r>
    <n v="57"/>
    <s v="Omar"/>
    <s v="Rodriguez"/>
    <s v="809-532-0928"/>
    <m/>
    <s v="El dia 23/03/2022 a las 7:45 a.m. el conductor hizo un rebase temerario y colisionó el retrovisor del Sr. Omar"/>
    <s v="19-010"/>
    <s v="C-1, 27 de Febrero"/>
    <s v="Turno 1"/>
    <n v="23"/>
    <x v="3"/>
    <n v="2022"/>
    <s v="Saludos, nos apena sobremanera tal situación, una de nuestras normas establece el no rebase, y precisamente para evitar malestar y accidentes innecesarios; y no toleramos las faltas a las normas"/>
    <m/>
    <m/>
    <s v="Le hicimos una amonestación al tiempo que fue enviado al Depto. De Litigios para los fines pertinentes"/>
    <x v="1"/>
    <s v="N/A"/>
    <s v="01 de abril"/>
    <x v="0"/>
  </r>
  <r>
    <n v="58"/>
    <s v="Alexis"/>
    <m/>
    <s v="809-717-2131"/>
    <m/>
    <s v="Incumplió parada, iba a exceso de velocidad y manejo temerario "/>
    <s v="15-084"/>
    <s v="C-1, 27 de Febrero"/>
    <s v="Turno 1"/>
    <n v="23"/>
    <x v="3"/>
    <n v="2022"/>
    <s v="Sentimos sobremanera la conducta inapropiada de nuestro colaborador, violento tres de las normaas establecidas por la Institución. Tomaremos cartas en el asunto, le agradecemos la información"/>
    <m/>
    <s v="Será amonestado por violentar las normas y las leyes de tránsito; así mismo enviado al Depto. De Capacitación interno para que no tome de nuevo los cursos de normas y procedimientos"/>
    <m/>
    <x v="0"/>
    <s v="N/A"/>
    <s v="01 de abril"/>
    <x v="0"/>
  </r>
  <r>
    <n v="59"/>
    <s v="Aurora"/>
    <m/>
    <s v="829-439-5743"/>
    <s v="a"/>
    <s v="Tanto la cajera como el conductor tratan a las personas como que son animales "/>
    <s v="19-051"/>
    <s v="C-1, 27 de Febrero"/>
    <s v="Turno 1"/>
    <n v="29"/>
    <x v="3"/>
    <n v="2022"/>
    <m/>
    <m/>
    <m/>
    <m/>
    <x v="3"/>
    <s v="N/A"/>
    <m/>
    <x v="0"/>
  </r>
  <r>
    <n v="60"/>
    <s v="Manuel"/>
    <s v="Peralta"/>
    <s v="829-647-9086"/>
    <m/>
    <s v="Conductor conduce de forma temeraria, realizando fuertes rebases como si anduviera en una bicicleta"/>
    <s v="19-147"/>
    <s v="C-1, 27 de Febrero"/>
    <s v="Turno 1"/>
    <n v="29"/>
    <x v="3"/>
    <n v="2022"/>
    <m/>
    <m/>
    <m/>
    <m/>
    <x v="1"/>
    <s v="N/A"/>
    <m/>
    <x v="0"/>
  </r>
  <r>
    <n v="61"/>
    <s v="Jose Alberto"/>
    <m/>
    <s v="829-325-5669"/>
    <m/>
    <s v="Conductor incumple paradas"/>
    <s v="19-159"/>
    <s v="C-1, 27 de Febrero"/>
    <s v="Turno 2"/>
    <n v="29"/>
    <x v="3"/>
    <n v="2022"/>
    <m/>
    <m/>
    <m/>
    <m/>
    <x v="0"/>
    <s v="N/A"/>
    <m/>
    <x v="0"/>
  </r>
  <r>
    <n v="62"/>
    <s v="Ariel "/>
    <s v="Gómez"/>
    <s v="849-253-5279"/>
    <m/>
    <s v="el Sr. Ariel solicitó parada y la conductora le dijo que lo dejaría donde ella quisiera e iba manejando con el celular en las manos, otros usuarios alegan que la misma conducta siempre, se para a comprar helado y fritura en su horario laboral."/>
    <m/>
    <s v="Barahona "/>
    <s v="Turno 2"/>
    <n v="1"/>
    <x v="4"/>
    <n v="2022"/>
    <s v="Agracdecemos su información. En lo concerniente a su queja, válida para nosotros, nuestra Institución establece en sus normas que los conductores deben dejar a los uaurios en las paradas establecidas; lamentamos que no colocó la ficha para aplicarle las sanciones disciplinarias pertinentes por violentar las normas. En lo relacionado con las paradas, están debidamente identificadas."/>
    <m/>
    <s v="Se envió un supervisor para detectar cual es la conductora que esta incurriendo en dicha falta, para y asi aplicarle las mdidas correctivas pertinentes."/>
    <m/>
    <x v="0"/>
    <s v="N/A"/>
    <s v="12 de abril"/>
    <x v="0"/>
  </r>
  <r>
    <n v="63"/>
    <s v="Waleska "/>
    <s v="Estevez"/>
    <s v="849-265-5057"/>
    <s v="a"/>
    <s v="Algunos choferes deberían prestar mas atención a las paradas, el sábado 02 de abril del año en curso esperé la OMSA en la parada frente al Olé de Villa Mella (40) minutos, y por mas señas que le hice al conductor ni siquiera miró hacia la parada y la chica que avisa las paradas menos. Viajo en OMSA por que estoy embarazada y trato de evitar los carros públicos; solo sugiero que algunos conductores deberían ponerse mas pendientes a las paradas."/>
    <m/>
    <s v="C-17, La Barquita"/>
    <s v="Turno 1"/>
    <n v="3"/>
    <x v="4"/>
    <n v="2022"/>
    <s v="Saludos, gracias por suministrarnos la información, nuestra Institución siempre ha estado comprometida en brindarle un servicio estable a la población, en especial a las embarazadas y personas con discapacidad, para los que hay asientos reservados y autobuses con rampa. Disculpe los inconvenientes."/>
    <m/>
    <s v="Se le realizo un llamado de atención al colaborador para que realice su trabajo con la debida atención que conlleva."/>
    <m/>
    <x v="0"/>
    <s v="N/A"/>
    <s v="19 de abril"/>
    <x v="1"/>
  </r>
  <r>
    <n v="64"/>
    <s v="Bienvenido"/>
    <s v="Durán "/>
    <m/>
    <m/>
    <s v="Deseo reportar la manera temeraria que estaba conduciendo hoy un chofer de la OMSA del corredor Independencia, realizando rebases, frenando innecesariamente y dejando a varios usuarios que le pidieron parada. Este chofer manejaba con destino al canótromo."/>
    <s v="15-048"/>
    <s v="C-10, Independencia"/>
    <s v="Turno 1"/>
    <n v="5"/>
    <x v="4"/>
    <n v="2022"/>
    <s v="Agradecemos sobremanera su informaciòn; nuestras normas prohíben el exceso de velocidad, el manejo temerario y los rebases. Nuestros conductores deberían ser los primero en dar el ejemplo dando fiel cumplimiento a lo dispuesto por la ley de Tránsito y por la OMSA. Gracias por utilizar nuestro servicio."/>
    <m/>
    <s v="Se le realizó un llamado de atención al colaborador para que maneje de acuerdo a las leyes de Tránsito y a las normas de la Institución de lo contrario tomaremos, otro tipo de medidas."/>
    <m/>
    <x v="1"/>
    <s v="N/A"/>
    <s v="19 de abril"/>
    <x v="1"/>
  </r>
  <r>
    <n v="65"/>
    <s v="Adriano"/>
    <s v="Mateo"/>
    <s v="829-441-1245"/>
    <m/>
    <s v="Conductor conduce de forma temeraria."/>
    <s v="19-021"/>
    <s v="C-1, 27 de Febrero "/>
    <s v="Turno 1"/>
    <n v="6"/>
    <x v="4"/>
    <n v="2022"/>
    <s v="Saludos, tenemos a bien informarle que esta Institución tiene normas establecidas, las cuales nuestros conductores deben ovedecer. Lo mismo que las leyes de Tránsito que establecen la velocidad a la que deben transitar en las vías; por lo que tomaremos las medidas correctivas pertinentes. Gracias por utilizar nuestro servicio."/>
    <m/>
    <s v="Se le realizó un llamado de atención severo para que ovedezcan lo ante expuesto."/>
    <m/>
    <x v="1"/>
    <s v="N/A"/>
    <s v="20 de abril"/>
    <x v="0"/>
  </r>
  <r>
    <n v="66"/>
    <s v="Elizabeth"/>
    <m/>
    <s v="809-903-9666"/>
    <s v="a"/>
    <s v="La señora anadaba con su madre de 80 años de edad operada de corazon y su niña especial con sindrome de Down, pidió parada y el conductor la voló dejandola lejos de donde se quedaba. El conductor le exigió desmontarse rápido sin ningún tipo de consideración dicieno que lo podian reportar que no le importaba."/>
    <s v="A-19-021"/>
    <s v="C-1, 27 de Febrero "/>
    <s v="Turno 1"/>
    <n v="6"/>
    <x v="4"/>
    <n v="2022"/>
    <s v="Lamentamos sobremanera lo sucedido. Nuestra Institución tiene un compromiso con las personas que padecen algún tipo de discapacidad y es de vital importancia para nosotros que los conductores lo asuman. Disculpe y le informamos que le aplicaremos los correctivos pertinentes al colaborador."/>
    <m/>
    <s v="Se le realizó una amonestación por violentar las normas y se enció a tomar nueva vez los cursos de atención al  usuario."/>
    <m/>
    <x v="0"/>
    <s v="N/A"/>
    <s v="20 de abril"/>
    <x v="0"/>
  </r>
  <r>
    <n v="67"/>
    <s v="María "/>
    <s v="Valiente "/>
    <s v="809-729-3234"/>
    <s v="a"/>
    <s v="Conductor conduce de forma temeraria."/>
    <s v="19-123"/>
    <s v="C-19, Linconl "/>
    <s v="Turno 1"/>
    <n v="7"/>
    <x v="4"/>
    <n v="2022"/>
    <s v="Saludos, nuestro Institución siempre se ha preocupado por la capacitación de su personal a bordo para que se apegue a la forma correcta de conducir en las vía, apegado a las normas que tenemos establecidas, por lo que incumplir con estas se considera una violación. Procederemos con los corectivos necesarios por dicha falta."/>
    <m/>
    <s v="Se le realizó un llamado de atención para que cumpla con lo dispuesto."/>
    <m/>
    <x v="1"/>
    <s v="N/A"/>
    <s v="20 de abril"/>
    <x v="0"/>
  </r>
  <r>
    <n v="68"/>
    <s v="Miguel "/>
    <s v="Peña "/>
    <s v="829-909-1889"/>
    <m/>
    <s v="Conductor conduce de forma temeraria, casi colisiona su vehículo."/>
    <s v="16-055"/>
    <s v="C-1, 27 de Febrero "/>
    <s v="Turno 2"/>
    <n v="7"/>
    <x v="4"/>
    <n v="2022"/>
    <s v="Gracias por informarnos sobre la conducta de nuestro colaborador, la cual reprobamos. Precisamente para evitar que incurran en errores como esos, es que se les capacita para que se acojan a las normas que tenemos establecidas y a las leyes de Tránsito."/>
    <m/>
    <s v="Se envió al departamento correspondiente para que le dieran una retroalimentación sobre nuestras normas y procedimientos de igual manero lo establecido en las leyes de Tránsito."/>
    <s v="Se le realizó una amonestación de forma verbal, es preciso que evite incurrir en dichas faltas."/>
    <x v="1"/>
    <s v="N/A"/>
    <s v="20 de abril"/>
    <x v="0"/>
  </r>
  <r>
    <n v="69"/>
    <s v="Miguel "/>
    <s v="Espinosa"/>
    <s v="829-880-4602"/>
    <m/>
    <s v="Conductor conduce de forma temerario."/>
    <s v="A-19-027"/>
    <s v="C-1, 27 de Febrero "/>
    <s v="Turno 1"/>
    <n v="18"/>
    <x v="4"/>
    <n v="2022"/>
    <s v="Saludos, agradecemos por suministrarnos la información al tiempo que le informamos que hemos tomado medidas al respecto. Nuestras leyes de Tránsito al igual que las normas de la Institución, establecen una velocidad que no sobrepase 60 kms, por las avenidas principales, se les prohíben los rebases, permanecer en el carril de la derecha siempre y cuando le sea posible, para que no se vean en la obligación de hacer cambios bruscos. Esperamos nuestro colaborador corrija esa práctica."/>
    <m/>
    <s v="Se le realizó un llamado de atención."/>
    <m/>
    <x v="1"/>
    <s v="N/A"/>
    <s v="29 de abril"/>
    <x v="0"/>
  </r>
  <r>
    <n v="70"/>
    <s v="Luis "/>
    <s v="Pérez"/>
    <s v="829-984-0856"/>
    <m/>
    <s v="Conductor conduce de forma temerario y en exceso de velocidad."/>
    <s v="16-079"/>
    <s v="C-10, Independencia"/>
    <s v="Turno 1"/>
    <n v="19"/>
    <x v="4"/>
    <n v="2022"/>
    <s v="Gracias,por preferirnos como su medio de transporte; con relación a su queja reprobamos dicha práctica al tiempoque hemos tomado las medidas correctivas pertinentes, ya que las leyes de Tránsito y las normas de la Institución establecen con toda claridad la velocidad a la que deben de manejar y permanecer en su carril derecho, mucho menos hacer cambios bruscos que conllevarían provocar daños a terceros."/>
    <m/>
    <s v="Se le realizó una amonestación."/>
    <m/>
    <x v="1"/>
    <s v="N/A"/>
    <s v="29 de abril"/>
    <x v="0"/>
  </r>
  <r>
    <n v="71"/>
    <s v="Cristina "/>
    <s v="Matos "/>
    <s v="809-338-6134 Ext.  227"/>
    <s v="a"/>
    <s v="Conductor conduce de forma temeraria, sin pasajeros abordo que se desplazaba Prox. a la 27 de Febrero en exceso de velocidad."/>
    <s v="12-053"/>
    <s v="C-1, 27 de Febrero "/>
    <s v="Turno 1"/>
    <n v="25"/>
    <x v="4"/>
    <n v="2022"/>
    <s v="Saludos,  ese autobùs estaba transitando fuera de ruta en un servicio especial, aunque no se justifica el manejo temerario ni el exceso de velocidad, por lo que hemos tomado medidas al respecto. Gracias por la información."/>
    <m/>
    <m/>
    <m/>
    <x v="1"/>
    <s v="N/A"/>
    <s v="09 de mayo"/>
    <x v="0"/>
  </r>
  <r>
    <n v="72"/>
    <s v="Luis "/>
    <s v="Mercedes "/>
    <s v="809-779-2919"/>
    <m/>
    <s v="Conductor conduce de forma temeraria y en exceso de velocidad."/>
    <s v="A-19-025"/>
    <s v="27 de Febrero"/>
    <s v="Turno 2"/>
    <n v="25"/>
    <x v="4"/>
    <n v="2022"/>
    <s v="Le agradecemos por suministrarno información, el manejo temerario se considera una violación a las leyes de Tránsito y en el caso de nuestros colaboradores se adiciona como violación a las normas de la Institución que prohíben dicha práctica, ya que causarían accidentes lamentables y malestar a nuestros usuarios. Se le aplicó las medidas correctivas necesarias."/>
    <m/>
    <s v="Se le solicitó una amonestación para el conductor, através de la Dirección correspondiente."/>
    <m/>
    <x v="1"/>
    <s v="N/A"/>
    <s v="09 de mayo"/>
    <x v="0"/>
  </r>
  <r>
    <n v="73"/>
    <s v="Raúl"/>
    <m/>
    <s v="809-273-9663"/>
    <m/>
    <s v="Conductor conduce de forma temeraria."/>
    <s v="A-19-025"/>
    <s v="27 de Febrero"/>
    <s v="Turno 2"/>
    <n v="25"/>
    <x v="4"/>
    <n v="2022"/>
    <s v="Le agradecemos por suministrarno información, el manejo temerario se considera una violación a las leyes de Tránsito y en el caso de nuestros colaboradores se adiciona como violación a las normas de la Institución que prohíben dicha práctica, ya que causarían accidentes lamentables y malestar a nuestros usuarios. Se le aplicó las medidas correctivas necesarias."/>
    <m/>
    <s v="Se le solicitó una amonestación para el conductor, através de la Dirección correspondiente."/>
    <m/>
    <x v="1"/>
    <s v="N/A"/>
    <s v="09 de mayo"/>
    <x v="0"/>
  </r>
  <r>
    <n v="74"/>
    <s v="Gabriel "/>
    <s v="Hidalgo"/>
    <m/>
    <m/>
    <s v="El chofer no respetaba el llamado de parada que se le solicitaba, tambien manejaba mal, frenando bruscamente y de manera temeraria. Maltrataba verbalmente a los pasajeros, incomodando a todos."/>
    <s v="16-079"/>
    <s v="C-1, 27 de Febrero "/>
    <s v="Turno 1"/>
    <n v="27"/>
    <x v="4"/>
    <n v="2022"/>
    <s v="Saludos, agradecemos por la información, nuestra Institución establece en susnormas que el respeto a los usuarios es uno de nuestros principales objetivos. Tomaremos las medidas pertinentes y esperamos no reincida en tal conducta. "/>
    <m/>
    <s v="Se le realizó una amonestación al colaborador por su conducta inapropiada."/>
    <m/>
    <x v="0"/>
    <s v="N/A"/>
    <s v="05 de mayo"/>
    <x v="1"/>
  </r>
  <r>
    <n v="75"/>
    <s v="Ana Luisa "/>
    <s v="Abreu"/>
    <s v="829-986-5036"/>
    <s v="a"/>
    <s v="Conductor incumplió parada, se detiene fuera de ellasy le vocifero a unos estudiantes palabras obsenas."/>
    <s v="16-081"/>
    <s v="C-10, Independencia"/>
    <s v="Turno 1"/>
    <n v="28"/>
    <x v="4"/>
    <n v="2022"/>
    <s v="Externamos sinceras disculpas por la conducta reprobable de nuestro colaborador, en lo adelante se  le ha aplicado las medidas correctivas necesarias."/>
    <m/>
    <s v="Se le realizó una amonestación de forma verbal."/>
    <m/>
    <x v="0"/>
    <s v="N/A"/>
    <s v="10 de mayo"/>
    <x v="0"/>
  </r>
  <r>
    <n v="76"/>
    <s v="Héctor"/>
    <s v="Tejeda"/>
    <s v="809-986-1537"/>
    <m/>
    <s v="Conductor conducia de forma temeraria y casi atropella el vehículo del Sr. Héctor, esto sucedió próximo al puente de la 27 cerca de la C/ José Fabrea."/>
    <s v="15-025"/>
    <s v="C-4, Kennedy"/>
    <s v="Turno 1"/>
    <n v="28"/>
    <x v="4"/>
    <n v="2022"/>
    <s v="Saludos, reprobamos la conducta inapropiada de nuestro conductor, ya que como empleado público él y los demas deben de ser los primero en dar el mejor ejemplo de respetar las leyes de Tránsito y las normas de la Institución, manejando dentro del límite de la velocidad establecida en la Ley 63-17, así evitar situaciones que puedan causar accidentes lamentables. Disculpe el mal momento por el que pasó."/>
    <m/>
    <s v="Se le realizoó una amonestación a través del departamento correspondiente."/>
    <m/>
    <x v="1"/>
    <s v="N/A"/>
    <s v="10 de mayo"/>
    <x v="0"/>
  </r>
  <r>
    <n v="77"/>
    <s v="Odalis"/>
    <s v="Mancebo"/>
    <m/>
    <m/>
    <s v="El día 30 de Abril alrededor de las 05:30 p.m., estaba conduciendo de forma temeraria, atravezando el autobús a otro conductor que por poco provoca un accidente, realizó dicha maniobra por más de una ocasión. Este comportamiento pone en peligro tanto la vida de los usuarios como de los peatones y la de otros conductores. Favor tomar medidas de lugar."/>
    <s v="A-19-053"/>
    <s v="C-1, 27 de Febrero "/>
    <s v="Turno 2"/>
    <n v="30"/>
    <x v="4"/>
    <n v="2022"/>
    <s v="Saludos, lagradecemos por la información  y le manifestamos que reprobamos la conducta de nuestro colaborador; por tratarse del tamaño y configuración del vehículo requiere de un manejo especial evitando así situaciones lamentables. Tomaremos las medidas correctivas necesarias."/>
    <m/>
    <s v="Se le realizoó una sanción drástica, por violentar las leyes de Tránsito lo mismo que las normas establecidas en OMSA."/>
    <m/>
    <x v="1"/>
    <s v="N/A"/>
    <s v="06 de mayo"/>
    <x v="1"/>
  </r>
  <r>
    <n v="78"/>
    <s v="Rossy "/>
    <s v="Encarnación"/>
    <s v="809-989-0724"/>
    <s v="a"/>
    <s v="Los conductores no se detienen en la primera parada después de Pintura."/>
    <m/>
    <s v="C-1, 27 de Febrero "/>
    <s v="Turno 1"/>
    <n v="6"/>
    <x v="5"/>
    <n v="2022"/>
    <s v="Saludos, lamentamos que no colocó la ubicación / sentido de la referencia parada de OESTE/ESTE después de Pintura, la próxima es la parada de las Fuerzas Armadas. Le agradecemos su preocupación. De todos modos tomaremos carta en el asunto."/>
    <m/>
    <m/>
    <m/>
    <x v="0"/>
    <s v="N/A"/>
    <s v="13 de mayo"/>
    <x v="0"/>
  </r>
  <r>
    <n v="79"/>
    <s v="Carolin"/>
    <s v="Vasquez"/>
    <s v="829-642-6013"/>
    <s v="a"/>
    <s v="Los conductores incumplen paradas apartir de las 08:00 p.m., algunos conductores no llegan hasta el Km.9, se devuelven, ya llevan más de 15 días en lo mismo.    Favor mejorar la frecuencia."/>
    <m/>
    <s v="C-6, Los Alcarrizos"/>
    <s v="Turno 1"/>
    <n v="6"/>
    <x v="5"/>
    <n v="2022"/>
    <s v="Gracias por la información, enviamos un supervisor para que nos rinda informa sobre lo que está ocurriendo y luego tomar las medidas correctivas pertinentes. En relación a la frecuencia estamos laborandoen ese sentido. Disculpe los inconvenientes."/>
    <m/>
    <m/>
    <m/>
    <x v="0"/>
    <s v="N/A"/>
    <s v="13 de mayo"/>
    <x v="0"/>
  </r>
  <r>
    <n v="80"/>
    <s v="Lorenza"/>
    <s v="Mercado"/>
    <s v="809-386-4134"/>
    <s v="a"/>
    <s v="Los autobuses no se están parando en ningunas de las paradas después de las 07:00 p.m., Favor mejorar la frecuencia ya que las unidades tardan más de (2) y (3) horas en pasar."/>
    <m/>
    <s v="Gurabo-Santiago"/>
    <s v="Turno 1"/>
    <n v="9"/>
    <x v="5"/>
    <n v="2022"/>
    <s v="Agradecemos su comentario. Daremos las instruccions pertinentes para que se detecten los colaboradoresque están ejerciendo dicha práctica y así tomar las medidas correctivas necesarias; así mismo, le informamos que no tenemos hora determinada para el cumplimiento de las paradas mientras estamos laborando. En relación a la sugerencia, le informamos que uno de nuestros objetivos es seguir brindando el mejor de los servicios a la población; esperamos darle haberle dado una respuesta sastifactoria."/>
    <m/>
    <m/>
    <m/>
    <x v="0"/>
    <s v="N/A"/>
    <s v="13 de mayo"/>
    <x v="0"/>
  </r>
  <r>
    <n v="81"/>
    <s v="Mayelin"/>
    <m/>
    <s v="849-360-9944"/>
    <s v="a"/>
    <s v="En la Ecológica próximo a llegar a la planta de gas, las unidades incumplen parada."/>
    <s v="19-108"/>
    <s v="C-18, Ciudad Juan Bosch"/>
    <s v="Turno 2"/>
    <n v="10"/>
    <x v="5"/>
    <n v="2022"/>
    <s v="Según las normas de La Institución, es deber de todos nuestros conductores cumplir con las paradas establecidas, siempre y cuando estén en ruta, dígase brindando el servicio a la población."/>
    <m/>
    <s v="Se le realizó un llamado de atención a modo de información a todos los conductores de ese corredor."/>
    <m/>
    <x v="0"/>
    <s v="N/A"/>
    <s v="13 de mayo"/>
    <x v="0"/>
  </r>
  <r>
    <n v="82"/>
    <s v="Albanelly"/>
    <s v="de Jesús"/>
    <s v="                                                                                                                                                                                                                                                                                                                                                                                                              "/>
    <s v="a"/>
    <s v="Tengo dos reclamaciones del servicio del corredor Linconl, primero la ruta (A) no està leyendo las tarjetas de crédito sin contacto , solo las del Metro, segundo el choferdel autobús ficha 19-167, desde las 10:45 a.m. en dirección Sur-Norte, no dejó de hablar por el celular ni un momento, no obstante un usuario pedirle que lo dejara y que prestara atención a la ruta. Ese autobús tiene los botones de las paradas dañados y era a voces para que abriera la puerta de atrás."/>
    <s v="19-167"/>
    <s v="C-19, Linconl "/>
    <s v="Turno 1"/>
    <n v="12"/>
    <x v="5"/>
    <n v="2022"/>
    <s v="Saludos, gracias por informarnos, elevaremos su queja hasta la Institución que nos colabora en el servicio del pago electrónico, con el fin de que resuelvan la situación y en lo relacionado a su queja sobre nuestro colaborador, le aplicaremos los correctivos pertinentes, según lo establecido en las leyes de Tránsito y nuestras normas.. Disculpe el mal momento por el que pasaron, tanto usted como los demás usuarios."/>
    <m/>
    <m/>
    <s v="Se le realizó  una amonestación de forma verbal."/>
    <x v="0"/>
    <s v="N/A"/>
    <s v="17 de mayo"/>
    <x v="1"/>
  </r>
  <r>
    <n v="83"/>
    <s v="Rosa"/>
    <m/>
    <s v="809-634-1041"/>
    <s v="a"/>
    <s v="Conductor conducía del lado izquierdo de la vía de forma temeraria."/>
    <s v="09-032"/>
    <s v="C-4, Kennedy"/>
    <s v="Turno 1"/>
    <n v="17"/>
    <x v="5"/>
    <n v="2022"/>
    <s v="Pedimos excusa por haber tenido tal experiencia en uno de nuestros autobuses, lamentamos dicha situación debido a que la seguridad de nuestro cliente es primordial para nosotros."/>
    <m/>
    <s v="Se le realizó un llamado de atención a dicho conductor."/>
    <s v="Se le realizó un llamado de atención para que maneje de acuerdo a las leyes de Tránsito y a las normas establecidas en nuestra Institución."/>
    <x v="1"/>
    <s v="N/A"/>
    <s v="23 de mayo"/>
    <x v="0"/>
  </r>
  <r>
    <n v="84"/>
    <s v="Eduardo"/>
    <m/>
    <s v="829-870-9653"/>
    <m/>
    <s v="Este conductor le incumplió parada a todos los usuarios que venías abordo en la unidad."/>
    <s v="15-046"/>
    <s v="C-6, Los Alcarrizos"/>
    <s v="Turno 2"/>
    <n v="17"/>
    <x v="5"/>
    <n v="2022"/>
    <s v=" Estimado señor lamentamos los inconvenientes causados. Sinceras disculpas."/>
    <m/>
    <s v="Se le realizó un llamado de atención a dicho conductor."/>
    <s v="Contactamos el conductor de la unidad y hemos tomado las acciones que establece el protocolo cuando un colaborador incurre en dicho acto. "/>
    <x v="0"/>
    <s v="N/A"/>
    <s v="23 de mayo"/>
    <x v="0"/>
  </r>
  <r>
    <n v="85"/>
    <s v="Jean Adolfo"/>
    <m/>
    <s v="829-713-9047"/>
    <m/>
    <s v="Conductor conduce de forma temeraria y en alta velocidad."/>
    <s v="19-121"/>
    <s v="C-19, Linconl "/>
    <s v="Turno 1"/>
    <n v="18"/>
    <x v="5"/>
    <n v="2022"/>
    <s v="Saludos, gracias por informarnos acerca del manejo incorrecto de nuestro conductor. Pedimos disculpas"/>
    <m/>
    <m/>
    <m/>
    <x v="1"/>
    <s v="N/A"/>
    <s v="23 de mayo"/>
    <x v="0"/>
  </r>
  <r>
    <n v="86"/>
    <s v="Doris "/>
    <m/>
    <s v="829-859-5783"/>
    <s v="a"/>
    <s v="Hace una semana reporto este conductor y volvio hacerle lo mismo, solicitó parada a las 11:40 a.m.. En el Colegio Quisqueyay la dejó en la Defilló."/>
    <s v="Placa 00-592"/>
    <s v="C-1, 27 de Febrero "/>
    <s v="Turno 2"/>
    <n v="18"/>
    <x v="5"/>
    <n v="2022"/>
    <s v="Gracias por utilizar nuestro servicio, sus quejas y sugerencias son de gran ayuda para nosotros. Con relación a su queja contactamos al conductor para que responda por su accionar. Lamentamos profundamente que haya tenido que pasar dos veces por esta situación le aseguramos que estamos trabajando para que esto no vuelva a suceder."/>
    <m/>
    <s v="Se le realizó una amonestación por escrita y verbal."/>
    <s v="Contactamos al conductor d la unidad y hemos tomado las acciones que establece el protocolo cuando un colaborador incurre en dicho acto."/>
    <x v="0"/>
    <s v="N/A"/>
    <s v="23 de mayo"/>
    <x v="0"/>
  </r>
  <r>
    <n v="87"/>
    <s v="Edickson                                      "/>
    <s v="Hiraldo"/>
    <s v="829-994-9120"/>
    <m/>
    <s v="Yo se que mi queja no resuelva nada, pero me gustaría saber quien este leyendo esto se ponga en el lugar de una persona que los sábados sale a las 9:00 a.m. de su hogar y salga de su trabajo a las 8: 00 p.m. lo que quiere es llegar a su casa, verdad. Como es posible que uno haga una seña a una OMSA, pidiendo una parada y ella continua y ella continua como si nada y no hacen lo posible por detenerse. Si fuera que estuviera fuera de lugar, pero es en una parada que por disponsicion de ustedes, es parada.                                                                    Las paradas que están en la 27 de Febrero con Nuñez de Cáceres la que esta más arriba de Adrián Tropical frente al BHD, las paradas están al lado de la Plaza Dominica he tenido tres noches y cada vez que le hago seña siguen de largo, en vez de venir por la esquina de la parada vienen por el medio de la calle. Lo único que me gustaría es que sus conductores eligieron este trabajo que le pongan un poco de disciplina a lo que hacen y si no que dejen de trabajar que demasiadas personas hay fuera deseando un empleo."/>
    <s v="A-15-097 y           A-19-057"/>
    <s v="C-1, 27 de Febrero "/>
    <s v="Turno 2"/>
    <n v="18"/>
    <x v="5"/>
    <n v="2022"/>
    <s v="Saludos, gracias por mantener su fidelidad y condianza en el servicio que brindamos a la población, en cuanto a su queja le informamos que de manera constante les informamos a nuestros conductores la importancia del respeto a las paradas cuando uno de nuestros usuarios hacen la señal, tal accionar constituye una violación a nuestros reglamentos internos y dichos conductores cuando nos percatamos que están incurriendo en tales acciones son debidamente sancionados. En tal sentido cabe señalar también que hay situcaiones que pueden presentarse por la cual un conductor no se detenga en una parada como por ejemplo que venga fuera de ruta o que el autobús este lleno de pasajeros, no obstante, seguiremos dándole seguimiento a su queja y esperando que no vuelva a pasar por este mal momento otra vez. Disculpa por los inconvenientes ocasionados."/>
    <m/>
    <s v="Se le realizó un llamado de atención a dichos conductores."/>
    <s v="Conversamos con nuestro colaborador y le manifestamos que tomaremos acciones ante lo sucedido de volver a incurrir en dichas faltas."/>
    <x v="0"/>
    <s v="N/A"/>
    <s v="23 de mayo"/>
    <x v="1"/>
  </r>
  <r>
    <n v="88"/>
    <s v="Arianni"/>
    <s v="Santana"/>
    <s v="829-294-1689"/>
    <s v="a"/>
    <s v="El conductor que iba en la unidad 19-022 alrededor d elas 7:00 a.m.., en la ruta que va por la Marginal no se detuvo en la segunda parada de la OMSA y dejó varias personas."/>
    <s v="19-022"/>
    <s v="C-18, Ciudad Juan Bosch"/>
    <s v="Turno 1"/>
    <n v="20"/>
    <x v="5"/>
    <n v="2022"/>
    <s v="Saludos, gracias por suministrarnos la información. En nuestra Institución de manera constante nos mantenemos explicándoles a nuestros conductores sobre la importancia que tiene el respecto a las paradas. Dentro de nuestras normas internas existen politicas que sanciona este tipo de prácticas. En tal sentido entendemos tambièn que en ocasiones puede que el autobús este fuera de ruta o lleno de pasajero lo que pudiera provocar que el conductor no pudiera recoger pasajeros en una parada determinada, de todos modos lamentamos profundamente que haya que tenido que pasar por esta situación."/>
    <m/>
    <s v="Se le realizó un llamado de atención a dicho conductor."/>
    <s v="Conversamos con el colaborador y le manifestamos que tomaremos acciones ante lo sucedido de volver a incurrir en dichas faltas."/>
    <x v="0"/>
    <s v="N/A"/>
    <s v="23 de mayo"/>
    <x v="1"/>
  </r>
  <r>
    <n v="89"/>
    <s v="Daniel"/>
    <s v="González "/>
    <s v="809-317-2207"/>
    <m/>
    <s v="Conductor conduce de forma temeraria y se desvía de la ruta, cogiendo atajos. (se desvío en la Av. Máximo Gómez con la C/ José Contreras)."/>
    <m/>
    <s v="C-33, Bolívar"/>
    <s v="Turno 1"/>
    <n v="20"/>
    <x v="5"/>
    <n v="2022"/>
    <s v="Saludos, gracias por mantener su fidelidad y confianza en el servicio que brindamos a la población, en cuanto a su queja le informamos que con el objetivo de buscar soluciones concretas en la problemática del transporte , precisamente estamos tomando como modelo el corredor Independencia para el estudio de una frecuencia efectiva para mejorar esta situación. Pedimos disculpa por esta situación."/>
    <m/>
    <s v="Se le realizó un llamado de atención a dicho conductor."/>
    <s v="Se le realizó un llamado de atención para que conduzca de acuerdo a las leyes de Tránsito y las normas establecidas en nuestra Institución. De repetirse dicha conducta, tomaremos otro tipo de medida."/>
    <x v="1"/>
    <s v="N/A"/>
    <s v="23 de mayo"/>
    <x v="0"/>
  </r>
  <r>
    <n v="90"/>
    <s v="Miguelina "/>
    <s v="Mendoza"/>
    <s v="Mayo "/>
    <n v="2022"/>
    <s v="Buenos días mi queja es con relación a los conductores, tienen que tratar de contratar personas educadas y con vocación de servicio y no animales con ropa, porque no es justo que los choferes deje los pasajeros en las paradas y se crean que son mejores que uno al punto de decirle''si hay que volver a dejarlo, lo harán'', es no creo que sea la respuesta de una persona que está brindando un servicio por el cual se le paga."/>
    <m/>
    <s v="Estrella Sadhala- Santiago"/>
    <s v="Turno 1"/>
    <n v="27"/>
    <x v="5"/>
    <n v="2022"/>
    <s v="Saludos, gracias por utilizar nuestro servicio por el aporte de su queja y sugerencia. En relación con su queja lamentamos mucho que este pasando por esta situación al utilizar nuestros servicio de transporte, nuestros colaboradores son capacitados para brindar un buen servicio al cliente, en tal sentido buscaremos la forma de identificar a esos choferes que están incurriendo en dicha falta para retroalimentarlos, en tal sentido y sancionar a la vez ya que es una violación a las normas de nuestra Institución dicho comportamiento. Disculpe los inconvenientes."/>
    <m/>
    <m/>
    <m/>
    <x v="2"/>
    <s v="N/A"/>
    <s v="30 de mayo"/>
    <x v="0"/>
  </r>
  <r>
    <n v="91"/>
    <s v="César David "/>
    <s v="Arias"/>
    <s v="849-206-8758"/>
    <m/>
    <s v="El conductor durante todo el trayectoignoro varias paradas que los ususarios solicitaban. En que si el sistema de parada no funcionaba, teniamos que vociferar parada. El conductor se saltaba algunas e ignoraba las voces. En mi caso, pedì la parada para quedarme   en la que esta antes de llegar al puente peatonal de la Gómez en dirección (este-oeste), el caballero me llevo justo hasta donde esta la intersección y cuando me desmonte por poco soy atropellado."/>
    <s v="15-077"/>
    <s v="C-1, 27 de Febrero "/>
    <s v="Turno 1"/>
    <n v="28"/>
    <x v="5"/>
    <n v="2022"/>
    <s v="Saludos, gracias por expresarnos su queja la cual son muy importante para nosotros brindarle un servicio de calidad. Lamentamos profundamente que haya tenido que pasar por esta situación para nosotros la seguridad de nuestros clientes es lo primordial le aseguramos que vamos a continuar trabajando para que esto no vuelva a suceder tomando las acciones de lugar de acuerdo a nuestras normas."/>
    <m/>
    <s v="Se le realizó una amonestación de forma verbal."/>
    <s v="Contactamos el conductor de la unidad y hemos tomado las acciones que establece el protocolo cuando un colaborador incurre en dicho acto."/>
    <x v="0"/>
    <s v="N/A"/>
    <s v="03 de junio"/>
    <x v="0"/>
  </r>
  <r>
    <n v="92"/>
    <s v=" Evelin"/>
    <s v="Reynoso"/>
    <s v="829-962-4895"/>
    <s v="a"/>
    <s v="Conductor incumple parada en Alma Rosa."/>
    <s v="19-118"/>
    <s v="C-18, Ciudad Juan Bosch"/>
    <s v="Turno II"/>
    <n v="1"/>
    <x v="6"/>
    <n v="2022"/>
    <s v="Saludos, para nosotros es de suma importancia sus sugerencia y quejas debido a que nos ayudasn a brindarles un servicio de mayor calidad. Pedimos disculpas por lo sucedido, le aseguramos que continuaremos trabajando para que esto no vuelva a suceder."/>
    <m/>
    <s v="Se le realizó una amonestación de forma verbal."/>
    <s v="Contactamos el conductor de la unidad y hemos tomado las acciones que establece el protocolo cuando un colaborador incurre en dicho acto."/>
    <x v="0"/>
    <s v="N/A"/>
    <s v="03 de junio"/>
    <x v="0"/>
  </r>
  <r>
    <n v="93"/>
    <s v="Carlos "/>
    <s v="Reyes"/>
    <s v="809-815-1117"/>
    <m/>
    <s v="Conductor conduce de forma temeraria."/>
    <m/>
    <s v="Estrella Sadhala- Santiago"/>
    <s v="Turno II"/>
    <n v="2"/>
    <x v="6"/>
    <n v="2022"/>
    <s v="Saludos, gracias por informarnos a cerca del manejo incorrecto de nuestro conductor, esperamos seguir contando con su colaboración."/>
    <m/>
    <m/>
    <m/>
    <x v="1"/>
    <s v="N/A"/>
    <s v="07 de junio"/>
    <x v="0"/>
  </r>
  <r>
    <n v="94"/>
    <s v="Fauris"/>
    <m/>
    <s v="809-409-0827"/>
    <m/>
    <s v="El conductor que conducía la unidad placa 0468, hizo rebases de forma temeraria en la Av. México y casi provoca un choque."/>
    <m/>
    <s v="C-1, 27 de Febrero "/>
    <s v="Turno I"/>
    <n v="7"/>
    <x v="6"/>
    <n v="2022"/>
    <s v="Saludos, gracias por informarnos a cerca del manejo incorrecto de nuestro conductor. Pedimos disculpa ante lo sucedido ya que para nosotros es de suma importancia la seguridad de nuestro cliente a la hora de abordar nuestro autobuses, hemos tomado cartas en el asunto, sujeto a nuestras normativas interna para que no vuelva a pasar por este mal momento."/>
    <m/>
    <s v="Se le realizó una amonestación de forma verbal."/>
    <s v="Conversamos con nuestro colaborador y le manifestamos tomar acciones ante lo sucedido de volver a incurrir en dichas faltas."/>
    <x v="1"/>
    <s v="N/A"/>
    <s v="20 de junio"/>
    <x v="0"/>
  </r>
  <r>
    <n v="95"/>
    <s v="Rahymary"/>
    <s v="Valdez"/>
    <s v="829-273-1780"/>
    <s v="a1"/>
    <s v="El conductor deja los usuarios fuera de paradas y debemos estar boceándole a parate de uno solicitar parada, frena de golpe con el autobús repleto de personas."/>
    <s v="16-021"/>
    <s v="Alto del Yaque - Santiago"/>
    <s v="Turno II"/>
    <n v="8"/>
    <x v="6"/>
    <n v="2022"/>
    <s v="Saludo, gracias por mantener su fidelidad y confianza en el servicio que brindamos a la población, en cuanto a su queja le informamos que con el objetivo de que estas cosas no sucedan nos mantenemos capacitando a los conductores e indicandoles sobre las normas internas de la Instiyución ya que la seguridad de nuestros usuarios en el autobús es de suma importancia para nosotros, en tal sentido nos estaremos contactando con el conductor para proceder de acuerdo con el protocolo establecido. Disculpe los inconvenientes."/>
    <m/>
    <s v="Se le realizó una amonestación de forma verbal."/>
    <s v="Se le realizó un llamado de atención para que conduzca de acuerdo a las leyes de Tránsito y a las normas establecidas en nuestra Institución. De repetirse dicha conducta tomaremos otro tipo de medidas mas drásticas."/>
    <x v="0"/>
    <s v="N/A"/>
    <s v="10 de junio"/>
    <x v="1"/>
  </r>
  <r>
    <n v="96"/>
    <s v="Guadalupe "/>
    <s v="Felix"/>
    <s v="809-330-0438"/>
    <s v="a"/>
    <s v="Conductor conduce de forma temeraria e iba utilizando el celular."/>
    <s v="19-134"/>
    <s v="C-1, 27 de Febrero"/>
    <s v="Turno I"/>
    <n v="9"/>
    <x v="6"/>
    <n v="2022"/>
    <s v="Saludos, gracias por informarnos a cerca del manejo incorrecto de nuestro conductor. Pedimos disculpas ante lo sucedido ya que para nosotros es de suma importancia la seguridad de nuestros clientes a la hora de abordar nuestros autobuses, hemos tomado carta en el asunto sujeto a nuestras normativas internas para que no vuelva a pasar por este mal momento."/>
    <m/>
    <s v="Un llamado de atención a dicho conductor."/>
    <s v="Le hicimos un llamado de atención para que maneje de acuerdo a las leyes de Tránsito y a las normas establecidas en nuestra Institución. De repetirse dicha conducta, tomaremos otras medidas mas drásticas."/>
    <x v="1"/>
    <s v="N/A"/>
    <s v="14 de junio"/>
    <x v="0"/>
  </r>
  <r>
    <n v="97"/>
    <s v="José Luis"/>
    <s v="Rodríguez"/>
    <s v="829-860-0027"/>
    <m/>
    <s v="Conductor de ruta manejando de forma indecente por casi arroja y hizo por dos ocasiones como que se tome carta en el asunto por lo que lo puede ser con otra persona lo cual yo me transportaba en bicicleta."/>
    <m/>
    <s v="Mirador Norte - Santiago"/>
    <s v="Turno I"/>
    <n v="20"/>
    <x v="6"/>
    <n v="2022"/>
    <s v="Gracias por contactarnos y expresarnos su queja. Lamentamos profundamente que haya tenido que pasar por este mal momento, nuestros conductores son sancionados cuando ocurre una falta como esta, debido a que nuestra prioridad es la seguridad de el ciudadano. Nuevamente disculpa."/>
    <m/>
    <m/>
    <m/>
    <x v="1"/>
    <s v="N/A"/>
    <s v="23 de junio"/>
    <x v="1"/>
  </r>
  <r>
    <n v="98"/>
    <s v="Paola"/>
    <s v="Alcántara"/>
    <s v="809-848-8145"/>
    <s v="a"/>
    <s v="Conductor conducía de forma temeraria."/>
    <s v="A-19-017"/>
    <s v="C-1, 27 de Febrero"/>
    <s v="Turno I"/>
    <n v="15"/>
    <x v="6"/>
    <n v="2022"/>
    <s v="Saludos, gracias por informarnos sobre el manejo incorrecto de nuestro conductor. Pedimos disculpa ante lo sucedido ya de qu para nosotros es de suma importancia la seguridad de nuestro cliente a la hora de abordar nuestros autobuses, tomaremos carta en el asunto sujeto a nuestras normativas internas para que no se vuelva a pasar por este mal moemnto."/>
    <m/>
    <s v="Se le realizó un llamado de atención a dichos conductores."/>
    <s v="Le hicimos un llamado de atención para que maneje de acuerdo a las leyes de Tránsito y a las normas establecidas en nuestra Institución. De repetirse dicha conducta, tomaremos otro tipo de medida."/>
    <x v="1"/>
    <s v="N/A"/>
    <s v="23 de junio"/>
    <x v="0"/>
  </r>
  <r>
    <n v="99"/>
    <s v="Carla"/>
    <m/>
    <s v="809-915-4675"/>
    <s v="a"/>
    <s v="Conductor conduce de forma temeraria."/>
    <s v="16-058"/>
    <s v="C-10, ndependencia"/>
    <s v="Turno I"/>
    <n v="15"/>
    <x v="6"/>
    <n v="2022"/>
    <s v="Pedimos excusa  por haber tenido tal experiencia en uno de nuestros autobuses, lamentamos dicha situación  debido a que la seguridad de nuestro cliente es primordial para nosotros."/>
    <m/>
    <s v="Un llamado de atención a dicho conductor."/>
    <s v="Se le realizó  un llamado de atención para que maneje de acuerdo a las leyes de Tránsito y a las normas establecidas por la Institución. De repetirse dicha conducta, tomeraemos otro tipo de medidas mas drásticas."/>
    <x v="1"/>
    <s v="N/A"/>
    <s v="23 de junio"/>
    <x v="0"/>
  </r>
  <r>
    <n v="100"/>
    <s v="José"/>
    <s v="Jiménez"/>
    <s v="829-448-4909"/>
    <m/>
    <s v="Conductor conduce de forma temeraria."/>
    <s v="A-19-076"/>
    <s v="C-1, 27 de Febrero"/>
    <s v="Turno I"/>
    <n v="20"/>
    <x v="6"/>
    <n v="2022"/>
    <s v="Saludos, gracias por informarnos a cerca del manejo incorrecto de nuestro conductor vamos a proceder acorde a lo que establece nuestras normas internas en cuanto a este caso. Esperamos seguir contando con su colaboración y fidelidad."/>
    <m/>
    <s v="Un llamado de atención a dicho conductor."/>
    <s v="Se le realizó un llamado de atención para que maneje de acuerdo a las leyes de Tránsito y a las normas establecidas en nuestra Institución. De repetirse dicha acción, tomaremos medidads mas drásticas."/>
    <x v="1"/>
    <s v="N/A"/>
    <s v="23 de junio"/>
    <x v="0"/>
  </r>
  <r>
    <n v="101"/>
    <s v="Castillo"/>
    <m/>
    <s v="809-353-6789"/>
    <m/>
    <s v="Conductor incumplió parada en el Km.9 de la Autp. Duarte."/>
    <s v="16-072"/>
    <s v="C-6, Los Alcarrizos"/>
    <s v="Turno I"/>
    <n v="22"/>
    <x v="6"/>
    <n v="2022"/>
    <s v="Saludos, gracias por utilizar nuestros servicios de transporte y comunicarnos su queja. Pedimos disculpas por lo sucedido y le informamos que tomaremos acciones por lo sucedido acorde a nuestras normas disciplinarias. Disculpe los inconvenientes."/>
    <m/>
    <s v="Se le realizó un llamado de atención al conductor."/>
    <s v="Se le realizó un llamado de atención para que conduzca de acuerdo a las leyes de Tránsito y a las normas establecidas por nuestra Institución. De repetirse dicha conducta, tomaremos medidas mas drásticas."/>
    <x v="0"/>
    <s v="N/A"/>
    <s v="24 de junio"/>
    <x v="0"/>
  </r>
  <r>
    <n v="102"/>
    <s v="Marcos "/>
    <s v="Ureña"/>
    <s v="809-403-7955"/>
    <m/>
    <s v="Conductor de este autobúus se dedica a maltratar a los pasajeros y a pararce en lugares que no son paradas, tambien acelera sin uno acabar de desmontarse por estar hechando carrera con los otros autobuses."/>
    <s v="19-116"/>
    <s v="C-1, 27 de Febrero"/>
    <s v="Turno I"/>
    <n v="23"/>
    <x v="6"/>
    <n v="2022"/>
    <s v="Saludos, gracias por enviarnos su queja, lamentamos profundamente que uno de nuestros colaboradores se haya comportado de esa manera, ya de que los mismos cuentan con captación de servicio al cliente, y el comportamiento ante dicha situación no fue el adecuado. "/>
    <m/>
    <s v="Se le realizó un llamado de atención a dichos conductores."/>
    <s v="Se le realizó un llamado de atención para que mconduzca de acuerdo a las leyes de Tránsito y a las normas establecidas en nuestra Institución. De repetirse dicha conducta, tomaremos otro tipo de meiddas mas drásticas."/>
    <x v="3"/>
    <s v="N/A"/>
    <s v="24 de junio"/>
    <x v="1"/>
  </r>
  <r>
    <n v="103"/>
    <s v="Manuel"/>
    <s v="Rivera"/>
    <s v="809-919-5005"/>
    <m/>
    <s v="Conductor incumplió parada en la Av. Correa y Cidrón y en otra parada le hizo lo mismo a otro usuario. Y favor señalizar las paradas del corredor Linconl e Independencia."/>
    <s v="15-003"/>
    <s v="C-10, Independencia"/>
    <s v="Turno II"/>
    <n v="3"/>
    <x v="6"/>
    <n v="2022"/>
    <s v="Saludos, gracias por su sugerencia y comentario que son de gran ayuda para nosotros. En cuanto a la queja del conductor nos contactamos con el mismo ya que esta acción no corresponde a las normas de la Institución. En relación con la sugerencia con respecto a la señalización de las paradas le haremos llegar al INTRANT, que conjunto a Obras Públicas son los encrgados de la señlización de las paradas de autobuses. Disculpe los inconvenientes."/>
    <m/>
    <m/>
    <m/>
    <x v="0"/>
    <s v="N/A"/>
    <s v="01 de julio"/>
    <x v="0"/>
  </r>
  <r>
    <n v="104"/>
    <s v="Moises"/>
    <s v="Cabrera "/>
    <s v="829-937-0903"/>
    <m/>
    <s v="Conductor iba frenando de golpe e incumplía paradas, incluso le llevo un retrovisor a otro vehículo por estar rebasándole rápido esto sucedió alrededor de las 01:30 p.m."/>
    <s v="A-19-053"/>
    <s v="C-1, 27 de Febrero"/>
    <s v="Turno II"/>
    <n v="27"/>
    <x v="6"/>
    <n v="2022"/>
    <s v="Saludos, para nosotros es muy importante su sugerencia y comentarios de queja, ya de que con ellas contribuye a que le podamos brindar un servicio de mejor calidad. En relación con su queja se realizó una investigación debido a que en nuestra Institución no permitimos este ipo de comportamiento y sancionamos al colaborador que incurre en tal falta. Lamentamos mucho que haya tenido que pasar por este mal momento."/>
    <m/>
    <s v="Se le realizó un un llamado de atención a dicho conductor."/>
    <s v="Se le realizó un llamado de atención para que maneje de acuerdo a las leyes de tránsito y a las normas establecidas en nuestra Institución. De repetirse dicha conducta tomaremos otro tipo de medidas más drásticas."/>
    <x v="1"/>
    <s v="N/A"/>
    <s v="01 de julio"/>
    <x v="0"/>
  </r>
  <r>
    <n v="105"/>
    <s v="Annel "/>
    <s v="Pérez"/>
    <s v="809-769-3183"/>
    <s v="a"/>
    <s v="Conductor conduce de forma temeraria, ambos conductores iban hechando carrera."/>
    <s v="19-025 y 19-071"/>
    <s v="C-1, 27 de Febrero"/>
    <s v="Turno I"/>
    <n v="28"/>
    <x v="6"/>
    <n v="2022"/>
    <s v="Saludo, para nosotros es muy importante su sugerencia y comentario, ya que através de ella contribuye a que le podamos brindar un servicio de mejor calidad. En relación con su queja hemos realizado una investigación debido a que en nuestra Institución no permitimos este tipo de comportamientoy sancionamos a los colaboradores que incurran en dicha falta."/>
    <m/>
    <s v="Se le realizó un llamado de atención a dicho conductor."/>
    <s v="Se le realizó un llamado de atención para que maneje de acuerdo a las leyes de tránsito y a las normas establecidas por nuestra Institución. De repetirse dicha conducta, tomaremos otro tipo de medidas más drásticas."/>
    <x v="1"/>
    <s v="N/A"/>
    <s v="01 de julio"/>
    <x v="0"/>
  </r>
  <r>
    <n v="106"/>
    <s v="Cristian "/>
    <s v="Reyes"/>
    <s v="809-890-4303"/>
    <m/>
    <s v="los conductores del turno II en horarios nocturnos incumplen paradas desde SAMBIL hasta el KM 9, van a alta velocidad y no ven a los usuarios en las paradas. Sugiere que los conductores conduzcan con mayor prudencia y que respeten a los usuarios."/>
    <m/>
    <s v="C-4, Kennedy"/>
    <s v="Turno II"/>
    <n v="1"/>
    <x v="7"/>
    <n v="2022"/>
    <s v="Saludos, para nosotros es de suma importancia que nos exprese su sugerencia en cuanto al servicio que brindamos. Con relación a su caso vamos a estar pendiente e investigar a los conductores de esta ruta para establecer acciones de lugar ante esta situación. Disculpe los inconvenientes."/>
    <m/>
    <m/>
    <m/>
    <x v="0"/>
    <s v="N/A"/>
    <s v="11 de julio"/>
    <x v="0"/>
  </r>
  <r>
    <n v="107"/>
    <s v="Martha "/>
    <s v="Rojas"/>
    <s v="809-266-1526"/>
    <s v="a"/>
    <s v="Este conductor en días pasados no esperó que la Sra. Martha se sentara y puso el vehículo en marcha sin importar su estado de embarazo y en fecha 04/07/2022 por mas señas que le hize, no dejo que abordara."/>
    <s v="19-100"/>
    <s v="C-18, Ciudad Juan Bosch"/>
    <s v="Turno I"/>
    <n v="4"/>
    <x v="7"/>
    <n v="2022"/>
    <s v="Gracias por hacernos llegar su comentario y sugeencia. Lamentamos mucho que haya tenido que pasar por tan mal momento, esta acción viola lo que son nuestras normas y por tanto constituye una falta  de primer grado de parte de este conductor. Disculpe por lo sucedido."/>
    <m/>
    <s v="Se le realizó un llamado a dicho conductor."/>
    <s v="Le hicimos un llamado de atención para que maneje de acuerdo a las leyes de Tránsito y a las normas establecidas en nuestra Institución. De repetirse dicha conducta, tomaremos otro tipo de medidas más drásticas."/>
    <x v="2"/>
    <s v="N/A"/>
    <s v="11 de julio"/>
    <x v="0"/>
  </r>
  <r>
    <n v="108"/>
    <s v="Austin"/>
    <s v="Mateo"/>
    <m/>
    <m/>
    <s v="Conductor no le quiso abrir la puerta en la parada de la San Vocente de Paúl, aun estando vestido de militar."/>
    <m/>
    <s v="C-18, Ciudad Juan Bosch"/>
    <s v="Turno II"/>
    <n v="5"/>
    <x v="7"/>
    <n v="2022"/>
    <s v="Saludos, graciaspor su comentario y sugerencia que son de suma importancia, para nosotros poder brindarle un servicio de calidad. Con relación a su queja hemos hablado con el conductor y se le ha establecido el protocolo Institucional que existe. Disculpe los inconvenientes."/>
    <m/>
    <s v="Se le realizó una amonestación de forma verbal."/>
    <s v=" "/>
    <x v="2"/>
    <s v="N/A"/>
    <s v="12 de julio"/>
    <x v="0"/>
  </r>
  <r>
    <n v="109"/>
    <s v="Alberto "/>
    <s v="Acosta "/>
    <m/>
    <m/>
    <s v="En el día de hoy, el conductor de una de las rutas de los alcarrizos abrió la puerta antes de que la OMSA de la Bolívar arracara, alterando el orden de la fila, yo iba de primero al quedar de último procedí a entrar por la puerta de salida y pagar  la cajera, tanto el chofer como la colaboradora de forma agresiva me dijeron que no iban a mover el autobús hasta que yo me apeara, procedí hacerlo y le explico al supervisor del Km12 de la Independencia de la situación y procedió a decirme que me vaya a otro vehículo. Entiendo que no es la forma correcta."/>
    <m/>
    <s v="C-6, Los Alcarrizos"/>
    <m/>
    <n v="6"/>
    <x v="7"/>
    <n v="2022"/>
    <s v="Saludos, gracias por utilizar nuestros servicios de transporte. Lamentamos mucho lo sucedido en esta situación esperando que no se vuelva a repetir ya que para nosotros es muy importante el servicio y el trato que brindamos a nuestros usuarios. En tal sentido le garantizmos que actuaremos conforme a nuestra norma interna con dichos colaboradores."/>
    <m/>
    <s v="Amonestación verbal o escrita."/>
    <s v="Conversamos con nuestro colaborador y le manifestamos tomar acciones ante lo sucedido de volver a incurrir en dichas faltas tomaremos medidas más drásticas."/>
    <x v="2"/>
    <s v="N/A"/>
    <s v="12 de julio"/>
    <x v="1"/>
  </r>
  <r>
    <n v="110"/>
    <s v="Mindri"/>
    <s v="Beriguete"/>
    <s v="809-816-8143"/>
    <s v="a"/>
    <s v="Estamos reclamando porque en horario de las 6-9 de la mañana las OMSA no se paran en la parada de la bomba de gas en la ruta de la ecológica, nosotros vamos a trabajar y llegamos a diarios tarde porque no se están parando en esa parada."/>
    <m/>
    <s v="C-18, Ciudad Juan Bosch"/>
    <s v="Turno I"/>
    <n v="14"/>
    <x v="7"/>
    <n v="2022"/>
    <s v="Saludos, gracias por hacernos llegar esta denuencia, nos contactamos con nuestro equipo de supervición y realizamos un levantamiento sobre este caso y determinar futuras soluciones. Disculpe los inconvenientes."/>
    <m/>
    <m/>
    <m/>
    <x v="0"/>
    <s v="N/A"/>
    <s v="18 de julio"/>
    <x v="1"/>
  </r>
  <r>
    <n v="111"/>
    <s v="José"/>
    <s v="Morales"/>
    <s v="829-410-0145"/>
    <m/>
    <s v="Conductor conduce de forma temenraria."/>
    <s v="16-056"/>
    <s v="C-10, Independencia"/>
    <s v="Turno I"/>
    <n v="26"/>
    <x v="7"/>
    <n v="2022"/>
    <s v="Saludos, gracias por utilizar nuestros servicios. En cuanto a su queja estaremos nos contactamos con el conductor debido a que este tipo de acción no son permitidas en nuestra Institución que violen las leyes de Tránsito y nuestras normas internas. Lamentamos mucho que haya tenido que pasar por esta situjación y le pedimos disculpas ante lo sucedido."/>
    <m/>
    <s v="Se le realizó un llamado de atención a dicho conductor."/>
    <s v="Le hicimos un llamado de atención para que maneje de acuerdo a las leyes de Tránsito y a las normas establecidas en nuestra Institución. De repetirse dicha conducta, tomaremos otro tipo de medida."/>
    <x v="1"/>
    <s v="N/A"/>
    <s v="02 de agosto"/>
    <x v="0"/>
  </r>
  <r>
    <n v="112"/>
    <s v="Romerta "/>
    <s v="Martínez"/>
    <s v="849-881-7280"/>
    <s v="a"/>
    <s v="Jueves 04 de agosto en la omsa que salió a las 7:10 am aproximadamente, el chofer al parecer de mal humor y el ambiente en el autobús desde el inicio se torno un poco pesado, exigía de mala manera de mala forma que se tocara el timbre para la parada algo que esta bien, pero el timbre tenía un problema y además cuando se tocaba la luz no encendía al frente y algunas veces se le olvidaba que ya había solicitado parada (eso parecía), cuando me tocaba quedarme pedimos el timbre a tiempo lo toco y sonó varias veces pero el chofer iba muy rápido y no nos quiso dejar en la parada, todo mundo diciendole que nos deje por que lo haiamos pedido y muy renuente dijo que nos dejara en la otra parada, mantuve la calma pero es muy desagradable tener que caminar tanto cuando ya se esta tarde, por el autobús tenia problemas y hasta se iba a quedar por mitad de camino, el chofer no debe descargar su enojo con los pasajeros. No es la primera vez que veo estas acciones y en verdad son de mal agrado aveces los choferes quieren presentarse como superiores. Espero que se tome en cuenta."/>
    <s v="16-072"/>
    <s v="C-10, Independencia"/>
    <s v="Turno I"/>
    <n v="4"/>
    <x v="8"/>
    <n v="2022"/>
    <s v="Saludos, gracias por utilizar nustros servicios de transporte. En cuanto a su queja lamentamos mucho que haya tenido que pasar esta situación esperando que no vuelva a repetirse, le garantizamos que vamos actuar acorde a lo que establece nuestras normas internas con dicho colaborador ya que para nosotros es de suma importancia el buen trato que nuestros colaboradores les brinde a nuestros usuarios. Pedimos disculpas."/>
    <m/>
    <m/>
    <m/>
    <x v="2"/>
    <s v="N/A"/>
    <s v="10 de agosto"/>
    <x v="1"/>
  </r>
  <r>
    <n v="113"/>
    <s v="Víctor"/>
    <s v="Manuel"/>
    <s v="809-778-8877"/>
    <m/>
    <s v="Conductor incumple parada que está en la República de Colombia."/>
    <s v="16-079"/>
    <s v="C-19, Linconl "/>
    <s v="Turno I"/>
    <n v="5"/>
    <x v="8"/>
    <n v="2022"/>
    <s v="Saludos, gracias por utilizar nuestros servicios de transporte. En relación a su queja nos estaremos contactando con este conductor debido a que el cumplimiento de la parada es parte escencial de nuestro reglamento interno. Lamentamos la situación y a la vez pedimos disculpas."/>
    <m/>
    <s v="Se le realizó una amonestación de forma verbal."/>
    <s v="Conversamos con nuestro colaborador y le manifestamos que tomaremo madidas más drásticas de volver a incurrir en dicha falta."/>
    <x v="0"/>
    <s v="N/A"/>
    <s v="11 de agosto"/>
    <x v="0"/>
  </r>
  <r>
    <n v="114"/>
    <s v="Aracelis"/>
    <m/>
    <s v="809-532-2083"/>
    <s v="a"/>
    <s v="Los autobuses no están pasando por las paradas y esto provoca largas filas de los usuarios. Favor mejorar la frecuencia. "/>
    <m/>
    <s v="C-33, Bolívar"/>
    <s v="Turno I"/>
    <n v="9"/>
    <x v="8"/>
    <n v="2022"/>
    <s v="Gracias por utilizar nuestro servicio de transporte y hacernos llegar su comentarios y quejas. En cuanto a esta situación que nos expresa vamos hacer un levantamientocon nuestro equipo de supervición para identificar los conductores que están incurriendo en no respetar las paradas y tomar las medidas. En relación con la frecuencia nuestro equipo de departamento técnico trabaja día a día para estableer una frecuencia ideal para sastifacer la creciente demanda de los usuarios del transporte público. Pedimos disculpas por lo sucedido."/>
    <m/>
    <m/>
    <m/>
    <x v="0"/>
    <s v="N/A"/>
    <s v="11 de agosto"/>
    <x v="0"/>
  </r>
  <r>
    <n v="115"/>
    <s v="Elisa "/>
    <s v="Guzmán "/>
    <s v="809-439-1089"/>
    <s v="a"/>
    <s v="Manejo temerario, nos encontramos en la carretera Mella y desde ahí note el mal comportamiento y antes de la bomba (Credigas) casi colisiona conmigo del carril izquierdo al derecho de forma temeraria."/>
    <s v="EI00589"/>
    <s v="C-5, Kennedy"/>
    <s v="Turno I"/>
    <n v="12"/>
    <x v="8"/>
    <n v="2022"/>
    <s v="Saludos, gracias por utilizar nuestro servicio por el aporte de su queja y sugerencia. En relación con su queja agradecemos que nos suministre esta informaciòn sobre el manejo temrario de nuestros conductores debido a que para nosotros es muy importante la seguridad de nuestros usuarios y los vehículos que de igual forma circulan por las calles por tanto no vamos a tolerar este tipo de accionar por parte de nuestros conductores. Lamentamos mucho que haya tenido que pasar por esta situción y pedimos nuestras más sinceras disculpas."/>
    <m/>
    <s v="Se le realizó un llamado de atención a dicho conductor."/>
    <s v="Se le realió un llamado de atención para que maneje de acuerdo a las leyes de Tránsito y a las normas establecidas en nuestra Institución. De repetirse dicha conducta, tomaremos ootras medidas mas drásticas."/>
    <x v="1"/>
    <s v="N/A"/>
    <s v="17 de agosto "/>
    <x v="1"/>
  </r>
  <r>
    <n v="116"/>
    <s v="Ricardo "/>
    <s v="Reyes "/>
    <s v="809-299-0052"/>
    <m/>
    <s v="Conductor conduce de forma temeraria, casi colisiona el vehìculo del Sr. Ricardo."/>
    <s v="19-105"/>
    <s v="C-4, Kennedy"/>
    <s v="Turno I"/>
    <n v="23"/>
    <x v="8"/>
    <n v="2022"/>
    <s v="Saludos, gracias por utilizar nuestro servicio de transporte. Lamentamos mucho que haya tenido que pasar por esta situaciòn esperando que no vuelva a pasar por lo mismo, contactamos al conductor para aplicar las sanciones de lugar a pegado a nuestras normas. Pedimos disculpas por lo sucedido."/>
    <m/>
    <s v="Un llamado de atención a dichos conductor."/>
    <s v="Se le realizó un llamado de taención para que conduzca de acuerdo a las leyes de Tránsito y a las normas establecidas en nuestra Institución. De repetirse dicha conducta, tomaremos otras medidas más drásticas."/>
    <x v="1"/>
    <s v="N/A"/>
    <s v="29 de agosto"/>
    <x v="0"/>
  </r>
  <r>
    <n v="117"/>
    <s v="Alberto "/>
    <s v="Contreras"/>
    <s v="809-670-0437"/>
    <m/>
    <s v="El jueves (25) de agosto alrededor de las 4:00 pm, el conductor de dicha ficha incumple parada en el INVI, la mayoría de los conductores incumplen esta parada."/>
    <s v="19-154"/>
    <s v="C-10, Independencia"/>
    <s v="Turno I"/>
    <n v="26"/>
    <x v="8"/>
    <n v="2022"/>
    <s v="Saludos, gracias por utilizar nuestros servicios de transporte. En relación con su queja vamos a realizr un trabajo de supervición en esta parada y los conductores que esten violentando dicha parada serán sometidos a las sanciones de lugar. Lamentamos mucho que este sucediendo esto y a la vez pedimos disculpas."/>
    <m/>
    <s v="Se le realizó una amonestación de forma verbal."/>
    <s v="Conversamos con nuestro colaborador y le manifestamos tomar acciones ante lo sucedido de volver a incurrir en dichas faltas tomaremos medidas más drásticas."/>
    <x v="0"/>
    <s v="N/A"/>
    <s v="30 de agosto"/>
    <x v="0"/>
  </r>
  <r>
    <n v="118"/>
    <s v="Alexander "/>
    <s v="Cabral"/>
    <s v="809-774-1609"/>
    <m/>
    <s v="Conductor conduce de forma temeraria, casi colisiona el vehículo del Sr. Alexander y otro compañero que iba adelante. El conductor le vociferó que haga lo que el quiera esto sucedió alrededor de las 6:20 am, en dirección Este-Oeste."/>
    <s v="A-19-053"/>
    <s v="C-1, 27 de Febrero"/>
    <s v="Turno I"/>
    <n v="26"/>
    <x v="8"/>
    <n v="2022"/>
    <s v="Saludos, gracias por utilizar nuestro servicio de transporte. Lamentamos mucho que haya tenido que pasar por esta situación con uno de nuestros conductores ya de que para nosotros es muy importante la seguridad de nuestro usuario y la de la ciudadanía, vamos a tomar carta en el asunto con respecto a dicho conductor apegado a nuestras normas internas. "/>
    <m/>
    <s v="Se le realizó una amonestación de forma verbal."/>
    <s v="Conversamos con nuestro colaborador y le manifestamos tomar acciones ante lo sucedido y de volver a incurrir en dichas falta tomaremos medidas más drásticas."/>
    <x v="1"/>
    <s v="N/A"/>
    <s v="30 de agosto"/>
    <x v="0"/>
  </r>
  <r>
    <n v="119"/>
    <s v="María "/>
    <m/>
    <s v="809-481-4332"/>
    <s v="a"/>
    <s v="Conductor conduce de forma temeraria."/>
    <s v="A-19-07"/>
    <s v="C-1, 27 de Febrero"/>
    <s v="Turno I"/>
    <n v="30"/>
    <x v="8"/>
    <n v="2022"/>
    <s v="Saludos, gracias por utilizar nuestro servicio de transporte. Lamentamos mucho que haya tenido que pasar por esta situación con uno de nuestros conductores ya de que para nosotros es muy importante la seguridad de nuestro usuario y de la ciudadnía, vamos a tomar carta en el asunto con respecto a dicho conductor apegado a nuestra normas internas."/>
    <m/>
    <s v="Se le realizó una amonestación de forma verbal."/>
    <s v="Conversamos con nuestro colaborador y le manifestamos tomar acciones ante lo sucedido de volver a incurrir en dichas faltas tomaremos medidas más drásticas."/>
    <x v="1"/>
    <s v="N/A"/>
    <s v="01 de septiembre"/>
    <x v="0"/>
  </r>
  <r>
    <n v="120"/>
    <s v="Adrés "/>
    <s v="Pérez"/>
    <s v="809-271-0761"/>
    <m/>
    <s v="Se le solicitó parada y dejó a los usuarios a casi (1) un Km de la parada solicitada, en las tardes los autobuses son escasos, favor mejorar la frecuencia."/>
    <s v="16-061"/>
    <s v="C-6, Los Alcarrizos"/>
    <s v="Turno I"/>
    <n v="30"/>
    <x v="8"/>
    <n v="2022"/>
    <s v="Saludos, gracias por utilizar nuestros servicios de transporte. En relación con su queja lamentamos mucho lo sucedido y tomaremos medidas de lugar para que dentro de lo posible no vuelva a suceder en uno de nuesttros autobuses. Con referente a la frecuencia nuestros equipos técnico trabaja arduamente en la elaboración de una frecuencia que mitigue el tiempo de espera de los usuarios en las paradas. Disculpe los inconvenienetes."/>
    <m/>
    <s v="Se le realizó una amonestación de forma verbal."/>
    <s v="Conversamos con nuestro colaborador y le manifestamos tomar acciones ante lo sucedido de volver a incurrir en dichas faltas tomaremos medidas más drásticas."/>
    <x v="0"/>
    <s v="N/A"/>
    <s v="01 de septiembre"/>
    <x v="0"/>
  </r>
  <r>
    <n v="121"/>
    <s v="Luis "/>
    <s v="González "/>
    <s v="809-882-6008"/>
    <m/>
    <s v="Conductor iba en el carril izquierdo en alta velocidad y cruzó de forma brusca (3) tres carriles a la derecha, esto sucedió en la Av. Luperón."/>
    <s v="15-047"/>
    <s v="C-31, Luperón"/>
    <s v="Turno I"/>
    <n v="31"/>
    <x v="8"/>
    <n v="2022"/>
    <s v="Saludos, gracias por enviarnos su comentario y quejas. Lamentamos mucho que esto haya sucedido con uno de nuestros autobuses, ya de que para nosotros es muy importante la seguridad en las vías públicas y por tanto no toleramos ningún tipo de imprudencia por parte de nuestros conductores."/>
    <m/>
    <s v="Se le realizó una amonetación de forma verbal."/>
    <s v="Conversamos con nuestro colaborador, y le manifestamos tomar las acciones correctivas ante lo sucedido y de volver a incurrir en dicha falta, tomaremos medidas más drásticas."/>
    <x v="1"/>
    <s v="N/A"/>
    <s v="05 de serptiembre"/>
    <x v="0"/>
  </r>
  <r>
    <n v="122"/>
    <s v="Isamar"/>
    <m/>
    <s v="849-651-9609"/>
    <s v="a"/>
    <s v="Los autobuses antes salían a las 6:30 am, los conduxtores incumplen paradas, hay un descontrol."/>
    <m/>
    <s v="Santiago"/>
    <s v="Turno II"/>
    <n v="2"/>
    <x v="9"/>
    <n v="2022"/>
    <s v="Saludos gracias por utilizar nuestros servicios de transporte. Lamentamos mucho esta situación y a la vez pedimos nuestra más sinceras disculpas, vamos a realizar las acciones de lugar para poder solucionar esto."/>
    <m/>
    <m/>
    <m/>
    <x v="0"/>
    <s v="N/A"/>
    <s v="08 de septiembre"/>
    <x v="0"/>
  </r>
  <r>
    <n v="123"/>
    <s v="Claudia"/>
    <m/>
    <s v="marclaudi@gmail.com"/>
    <s v="a"/>
    <s v="En verdad es un servicio inestable. No se sabe si las guaguas van a pasar. Hoy mismo, para dar un ejemplo, luego de una hora esperando, pasa una guagua repleta y naturalmente ta no podía montar a más nadie. Y eso es solo un ejemplo. En la tarde tampoco se sabe si va a pasar ni cuándo. En sus redes sociales veo que solamente ponen publicaciones de actividades. No hay información de horarios por ninguna parte ni en redes ni en su página web, así que el usuario ni siquiera sabe von que cuenta. Deberían organizarse. Por la 27 es lo mismo. En fin, una persona con un horario específico no puede contar con la omsa. Dudo mucho que esto tenga respuesta, pero al menos ya lo expresé."/>
    <m/>
    <s v="C-1, 27 de Febrero"/>
    <s v="Turno II"/>
    <n v="12"/>
    <x v="9"/>
    <n v="2022"/>
    <s v="La Dirección de Operaciones les agradece por utilizar nuestros servicios de transporte. En relación con su queja lamentamos mucho que este pasando por esta situación y a la vez le informamos que nos encontramos trabajando en la incorporación de mas unidades de autobuses para poder satisfacer la creciente demanda de usuarios del transporte publico y de esta manera mitigar el tipo de espera en las paradas. Pedimos disculpas sobre esto. Con relación a la información en nuestras redes sociales y pagina web si aparecen los horarios de operaciones de los autobuses, pero no sabemos si usted se refiere al horario en que tiene que pasar por las paradas de ser así le informamos que en teoría debería pasar una unidad cada (15) minutos luego de salir la primera unidad, pero como la frecuencia es variable que se ve afectada por los factores externos que muchos veces no controlamos se nos hace prácticamente imposible establecer un horario especifico por parada, pero es como le comentamos anteriormente el nuestra pagina web y redes sociales está el horario de inicio de la primera unidad y a partir de hay debe pasar cada (15) minutos por las paradas."/>
    <m/>
    <m/>
    <m/>
    <x v="2"/>
    <s v="N/A"/>
    <s v="15 de septiembre"/>
    <x v="1"/>
  </r>
  <r>
    <n v="126"/>
    <s v="Patricia"/>
    <s v="Pérez"/>
    <s v="829-257-5520"/>
    <s v="a"/>
    <s v="Conductor conduce de forma temeraria, favor indicarle a este conductor que su carril es el derecho, ya que en más de una ocasión cruzaba de izquierda a derecha."/>
    <s v="19-017"/>
    <s v="C-1, 27 de Febrero"/>
    <s v="I"/>
    <n v="27"/>
    <x v="9"/>
    <n v="2022"/>
    <s v="La Dirección de Operaciones le agradece por enviarnos su queja, le informo que nuestra Institución siempre le ha dicho a los conductoresas que deben manejar de acuerdo a las leyes de tránsito y a las normas establecidas y qu deben permanecer en el carril de la derecha siempre y cuando las condiciones del transito se lo permitan, para evitar que hagan cambiosbruscos de un carril a otro."/>
    <m/>
    <s v="Amonestación escrita o verbal."/>
    <s v="Conversamos con nuestro colaborador y le manifestamos tomar acciones ante lo sucedido de volver a incurrir en dicha falta tomaremos medidas más drásticas."/>
    <x v="4"/>
    <s v="N/A"/>
    <m/>
    <x v="2"/>
  </r>
  <r>
    <n v="124"/>
    <s v="Amanci"/>
    <s v="López"/>
    <s v="829-263-2299"/>
    <s v="a"/>
    <s v="Conductor dejó la usuaria fuera de parada. Estaba conduciendo de forma temeraria."/>
    <s v="19-053"/>
    <s v="C1, 27 de Febrero"/>
    <s v="Turno I"/>
    <n v="20"/>
    <x v="9"/>
    <n v="2022"/>
    <s v="La Dirección de Operaciones les agradece por su información ofrecida sobre lo sucedido. Con relación a su queja le pedimos disculpas por los inconvenientes causados, ya que es incomodo cuando lo dejan fuera de su parada solicitada y sobre el manejo temerario se le ha informado que deben conducir de acuerdo a las leyes de tránsito."/>
    <m/>
    <m/>
    <m/>
    <x v="0"/>
    <s v="N/A"/>
    <s v="22 de septiembre"/>
    <x v="0"/>
  </r>
  <r>
    <n v="125"/>
    <s v="Wilbert "/>
    <s v="Angomas "/>
    <s v="wilbert_angomas@hotmail.com"/>
    <m/>
    <s v="Saludos, la mañana de hoy del dia 26 de septiembre del 2022 entre las horas de la 8:30, abordé una OMSA en la Máximo Gomez esquina 27 de febrero para quedarme en la parada cercana a la avenida tiradentes con 27 de febrero, al momento de acercanos a la estación el chofer no paró en la parada sino bastantes metros antes por lo cual debido la gran cantidad de pasajeros no pudimos quedarnos ahí, no obstante a eso al momento del chofer llegar a la parada correspondiente, no quiso abrir las puertas aun con varios pedidos de muchos pasajeros, finalmente el no abrió las puertas y siguió, tuvimos que caminar desde la lincoln hasta la tiradentes ya que el chofer siguió hasta allá. Espero que mi queja sirva de retroalimentación para los choferes ya que es un servicio que nos ofrece el estado para una mejor movilidad y con colaboradores asi se puede empañar el propósito."/>
    <s v="A-19-038"/>
    <s v="C1, 27 de Febrero"/>
    <s v="I"/>
    <n v="26"/>
    <x v="9"/>
    <n v="2022"/>
    <s v="La Dirección de Operaciones le agradece por utilizar nuestro servicio de transporte. Lamentamos mucho que haya tenido que pasar por esta situación con uno de nuestros colaboradores esperando que no vuelva a pasar por lo mismo, le aseguramos que con dicho colaborador vamos actuar acorde a nuestras normas internas. Pedimos disculpas por lo sucedido "/>
    <m/>
    <s v="Se le realizó un llamado de atención de forma verbal."/>
    <s v="Conversamos con nuestro colaborador y le manifestamos tomar acciones ante lo sucedido de volver a incurrir en dicha falta tomaremos medidas más drásticas."/>
    <x v="0"/>
    <s v="N/A"/>
    <s v="28 de septiembre"/>
    <x v="1"/>
  </r>
  <r>
    <n v="126"/>
    <s v="Patricia"/>
    <s v="Pérez"/>
    <s v="829-257-5520"/>
    <s v="a"/>
    <s v="Conductor conduce de forma temeraria, favor indicarle a este conductor que su carril es el derecho, ya que en más de una ocasión cruzaba de izquierda a derecha."/>
    <s v="19-017"/>
    <s v="C-1, 27 de Febrero"/>
    <s v="I"/>
    <n v="27"/>
    <x v="9"/>
    <n v="2022"/>
    <s v="La Dirección de Operaciones le agradece por enviarnos su queja, le informo que nuestra Institución siempre le ha dicho a los conductoresas que deben manejar de acuerdo a las leyes de tránsito y a las normas establecidas y qu deben permanecer en el carril de la derecha siempre y cuando las condiciones del transito se lo permitan, para evitar que hagan cambiosbruscos de un carril a otro."/>
    <m/>
    <s v="Amonestación escrita o verbal."/>
    <s v="Conversamos con nuestro colaborador y le manifestamos tomar acciones ante lo sucedido de volver a incurrir en dicha falta tomaremos medidas más drásticas."/>
    <x v="4"/>
    <s v="N/A"/>
    <m/>
    <x v="2"/>
  </r>
  <r>
    <n v="127"/>
    <s v="Miguel "/>
    <s v="Guirado"/>
    <s v="829-606-8401"/>
    <m/>
    <s v="El conductor de es unidad es un grosero le habla mal a los pasajeros en mi caso voy corriendo para la OmSa no me deje y el señor viendome por el retrovisor arranco la omsa le llamo y esto en (29 centrimetro de la puerta y el nada de frenar me subo y me habla con groseríay que me baje del autobús, si ese es el servicio que van a brindar los representantes de la omsa entonces cada dia serán mas los que van estar de acuerdo con FENATRANO se quede con los corredores. Yo trabajo en una empresa privada y el tiempo de llegada tarde se sanciona y no es que yo estuviera a mi hora, el conductor no duro ni un minuto yo espero que ustedes hagan sus investigaciones pertinentes, yo y lo que conozco vamos a votar a favor de FENATRANO y yo me voy a encargar de eso. gracias por su mal servicio."/>
    <s v="A-19-002"/>
    <s v="C-1, 27 de Febrero"/>
    <s v="I"/>
    <n v="28"/>
    <x v="9"/>
    <n v="2022"/>
    <s v="Saludos, la Dirección de Operaciones gracias por utilizar nuestro servicio de transporte y hacernos llegar su queja, en tal sentido lamentamos mucho que nuestro conductor haya tenido este comportamiento con usted, debido a que no fue el adecuado y va en contra de las normas que como Institución tenemos, cabe señalar que ante tal comportamiento vamos actuar con dicho colaborador como lo establece el protocolo ante tal falta. Pedimos nuestra más sincera disculpa por lo sucedido."/>
    <m/>
    <s v="Amonestación de forma verbal."/>
    <s v="Amonestación de forma verbal."/>
    <x v="4"/>
    <s v="N/A"/>
    <m/>
    <x v="2"/>
  </r>
  <r>
    <n v="128"/>
    <s v="Francisco"/>
    <s v="Jimenez"/>
    <s v="809-501-0481"/>
    <m/>
    <s v="Conductor conduce de forma temeraria del carril izquierdo paso al derecho para montar un usuario que había en una parada, casi colisiona un vehículo."/>
    <s v="A-19-017"/>
    <s v="C-1, 27 de Febrero"/>
    <s v="I"/>
    <n v="5"/>
    <x v="10"/>
    <n v="2022"/>
    <s v="Saludos, la Dirección de Operaciones le agradece por suministrarnos la información sobre lo ocurrido, nuestra Institución tiene establecido en sus normas que los conductores deben permanecer en el carril de la derecha, mientras esten ofreciendo servicios, para evitar hacer cambios bruscos en la vía y causar inconvenientes a los demás conductores que comparten dicha vía."/>
    <m/>
    <s v="Le haremos un llamado de atención para que maneje de acuerdo a las normas de la Institución."/>
    <m/>
    <x v="4"/>
    <s v="N/A"/>
    <m/>
    <x v="2"/>
  </r>
  <r>
    <n v="128"/>
    <s v="Francisco"/>
    <s v="Jimenez"/>
    <s v="809-501-0481"/>
    <m/>
    <s v="Conductor conduce de forma temeraria del carril izquierdo paso al derecho para montar un usuario que había en una parada, casi colisiona un vehículo."/>
    <s v="A-19-017"/>
    <s v="C-1, 27 de Febrero"/>
    <s v="I"/>
    <n v="5"/>
    <x v="10"/>
    <n v="2022"/>
    <s v="Saludos, la Dirección de Operaciones le agradece por suministrarnos la información sobre lo ocurrido, nuestra Institución tiene establecido en sus normas que los conductores deben permanecer en el carril de la derecha, mientras esten ofreciendo servicios, para evitar hacer cambios bruscos en la vía y causar inconvenientes a los demás conductores que comparten dicha vía."/>
    <m/>
    <s v="Le haremos un llamado de atención para que maneje de acuerdo a las normas de la Institución."/>
    <m/>
    <x v="4"/>
    <s v="N/A"/>
    <m/>
    <x v="2"/>
  </r>
  <r>
    <n v="129"/>
    <s v="Estefany"/>
    <m/>
    <s v="809-784-6400"/>
    <s v="a"/>
    <s v="Conductor se le pide la parada y deja los usuarios en la que sigue después, la Sra. Stefany tiene (3) tres días abordando este autobús y siempre es lo mismo."/>
    <s v="A-19-065"/>
    <s v="C-1, 27 de Febrero"/>
    <s v="I"/>
    <n v="6"/>
    <x v="10"/>
    <n v="2022"/>
    <s v="La Dirección de Operaciones agradece por la información y a la vez le expresamos nuestras disculpas, nuestros conductores deben cumplir con todas la paradas establecidas según las normas de la Institución y de no cumplirlas se considera una violación a las mismas."/>
    <m/>
    <s v="Se le realizó un llamado de atención al conductor de dicha unidad para que este mas atento cuando los usuarios les soliciten las paradas. De no corregir dicha falta tomaremos otros tipos de medidas."/>
    <m/>
    <x v="4"/>
    <s v="N/A"/>
    <m/>
    <x v="2"/>
  </r>
  <r>
    <n v="130"/>
    <s v="Amaury"/>
    <s v="de la Rosa "/>
    <s v="809-997-0262"/>
    <m/>
    <s v="Los autobuses tardan mucho tiempo en pasar y cuando lo hacen van de un carril a otro cosa que cuando pasan los demás autobuses de otras rutas los tapan y ellos siguen de largo ignorando a los usuarios que están en espera. Esto es en la parada próximo al Hospital Dario Contreras"/>
    <m/>
    <s v="C-1, 27 de Febrero"/>
    <s v="I"/>
    <n v="6"/>
    <x v="10"/>
    <n v="2022"/>
    <s v="Saluds, la Dirección de Operaciones agradece por su información ya que es de suma importancia para nosotros. Con relación a su queja le informamos que las unidades que están saliendo a la hora establecidas, por lo que la tardanza se debe a los entaponamiento. A nuestros conductores siempre se le ha dicho que deben transitar en el carril de la derecha para que puedan hacer las paradas sin ningyn contratiempo."/>
    <m/>
    <s v="Se reallizó un llamado extensivo a todos los conductores del corredor 27 de Febrero, para que cumplan con las normas establecidas por la Institución."/>
    <m/>
    <x v="4"/>
    <s v="N/A"/>
    <m/>
    <x v="2"/>
  </r>
  <r>
    <n v="131"/>
    <s v="Richard"/>
    <s v="Ogando"/>
    <s v="809-535-2626"/>
    <m/>
    <s v="Conductor incumple paradas."/>
    <s v="19-112"/>
    <s v="C-10, Independencia"/>
    <s v="I"/>
    <n v="7"/>
    <x v="10"/>
    <n v="2022"/>
    <s v=" Saludos, la Dirección de Operaciones agradece por utilizar nuestro servicio, con relación a su queja las normas establecidas por la Institución, los conductores deben detenerse en todas las paradas que esten debidamente identificadas."/>
    <m/>
    <s v="Se le realizó una amonestación, por lo que no debe volver a repetirse dicha conducta."/>
    <m/>
    <x v="4"/>
    <s v="N/A"/>
    <m/>
    <x v="2"/>
  </r>
  <r>
    <n v="132"/>
    <s v="Juan Alexander"/>
    <s v="Almonte"/>
    <s v="809-850-4109"/>
    <m/>
    <s v="Saludos, por favor personal superior de la moda, hablenle a los choferes de la omsa que pertenecen al corredor de los Alcarrizos, en el área donde está el hospital calventy, también al lado del hospital hay un Liceo y frente al Liceo está el colegio Russell y estos choferes, la mayoría, pasan como si no hubiera nadie en la calle... Por ejemplo hoy a las 12:30 del mediodía estaban saliendo niños tanto del colegio como del liceo y del hospital siempre sale gente y pasaron dos omsa, podría decir que a casi 100 kilómetros por hora, y no solo yo me indigne por ese manejo temerario frente a estos centros educativos llenos de niños, todo el que estaba ahí se preguntó por qué ellos manejan tan rápido sabiendo que es la hora de salida de esos centros educativos y la calle está llena principalmente de niños y niñas. Por favor díganle que por lo menos frente a esos centros educativos y el hospital que manejen con más cuidado. Gracias"/>
    <m/>
    <s v="C-6, Los Alcarrizos"/>
    <s v="II"/>
    <n v="6"/>
    <x v="10"/>
    <n v="2022"/>
    <s v="Saludos, la Dirección de Operaciones agradece por suministrarnos la información sobr la forma incorrecta de manejar de nuestros conductores, siempre le informamos que deben transitar de acuerdo a las leyes de tránsito y a apegados a las normas establecidas por la Institución sobre la velocidad máxima requerida."/>
    <m/>
    <s v="Se le realizó un llamado extensivo a todos los conductores de ese corredor, debido a que su queja no especifica el número de ficha del autobús. Esperamos que tomen los correctivos de lugar de lo contrario tomaremos otros tipos de medidas."/>
    <m/>
    <x v="4"/>
    <s v="N/A"/>
    <m/>
    <x v="2"/>
  </r>
  <r>
    <n v="133"/>
    <s v="Anderson "/>
    <s v="Pinales"/>
    <s v="829-513-8949"/>
    <m/>
    <s v="A las 9:15 pm pasó un utobús el cual no se paró en dicha parada la cual está ubicada frente a Unicentro Plaza en la Av. 27 de Febrero, en dicha parada habiamos (15) personas donde 7 o 8 eramos estudiantes. Encuentro injusto este acto departe del conductor del autobús, ya que hasta lloviendo estaba. No es la primera vez que pasa en dicha parada esa acción por tal tazón espero que tomen carta en el sunto."/>
    <s v="A-19-065"/>
    <s v="C-1, 27 de Febrero"/>
    <s v="II"/>
    <n v="12"/>
    <x v="10"/>
    <n v="2022"/>
    <s v="Saludos, la Dirección de Operaciones les agradece por la información y por mantener su fidelidad en nuestros servicios, con relación a su queja tenemos a bien informarle que nuestra Institución tenemos como normas brindar un nuen servicio a la población y para lograrlo los conductores tienen terminantemenete prohibido incumplir paradas, por lo que aplicaremos las medidas disciplinarias que correspondan. Le pedimos disculpas por los inconvenientes causados."/>
    <m/>
    <s v="Se le realizó una amonestación al conductor  por violentar las normas de la Institución, esperemos que tome los correctivos de lugar de lo contrtario tomaremos medidas más drásticas."/>
    <s v="Se le realizó una amonestación de forma verbal."/>
    <x v="4"/>
    <s v="N/A"/>
    <m/>
    <x v="2"/>
  </r>
  <r>
    <n v="134"/>
    <s v="Andrés "/>
    <s v="Jimenez"/>
    <s v="809-707-9607"/>
    <m/>
    <s v="Conductor conduce de forma temeraria. Sugiere que se le capacite con cursos de Relaciones Humanas, ya que este conductor no esta apto para tratar con personas."/>
    <s v="A-19-038"/>
    <s v="C-1, 27 de Febrero"/>
    <s v="I"/>
    <n v="13"/>
    <x v="10"/>
    <n v="2022"/>
    <s v="Saludos, la Dirección de Operaciones le agradece por enviarnos su queja / o sugerencia tenemos por normas que los conductores deben manejar de acuerdo a las leyes de trànsito y que deben permanecer en el carril de la derecha, con relación a la sugerencia la cual le agradecemos, tenemos a bien informarle que siempre "/>
    <m/>
    <s v="Lo enviamos a tomar nuevamente los cursos de Atención al Ciudadano y Manejo de conflictos."/>
    <s v="Se le realizó una amonestación de forma verbal."/>
    <x v="4"/>
    <s v="N/A"/>
    <m/>
    <x v="2"/>
  </r>
  <r>
    <n v="135"/>
    <s v="Mindri"/>
    <s v="Beriguete"/>
    <s v="809-816-8143"/>
    <m/>
    <s v="Buenos días yo necesito hacer un reporte, en especial a la ruta en general el servicio de la guagua consiste que uno a dio¡ario llega tarde a asu trabajo por que las guagua pasan por las paradas y no nos montan en espacial en la parada de la bomba de gas, el señor tomas pasa y el puede estar la guagua que le quepan pasajeron y el no se para, ya estamos cansados de esos maltratos. por favor necesitamos que regularicen el servicio si es de poner mas guagua en la riuta por favor haganla por que etsamos pasando trabajo en esa ruta y lo ,malo es que es es la unica ruta que hay por la avenida ecologica por eso nuestro mal y tormento."/>
    <m/>
    <s v="C-18, Ciudad Juan Bosch"/>
    <s v="I"/>
    <n v="17"/>
    <x v="10"/>
    <n v="2022"/>
    <s v="Saldos, la Dirección de Operaciones tenemos a bien informarle que estamos trabajando en la incorporación de nuevo personal, así aumentar la cantidad de autobuses, lo que disminuirá el timepo de espera, por ende mejorará la frecuencia y descongestión en los autobuses, gracuas por preferirnos."/>
    <m/>
    <m/>
    <m/>
    <x v="4"/>
    <s v="N/A"/>
    <m/>
    <x v="2"/>
  </r>
  <r>
    <n v="136"/>
    <s v="Héctor"/>
    <s v="Matos "/>
    <s v="809-364-5551"/>
    <m/>
    <s v="Hola buen día. Tengo unas quejas los conductores parecen en competencia… corriendo a mucha velocidad. Los usuarios o pasajeros no reciben el debido servicio, los conductores y cajeras son una vergüenza es decir que son animales. También los animales tienen sus derechos. No deben permitir conductores sin ninguna preparación tambien el servicio del wifi no existe, el cambio no existe reversa..."/>
    <m/>
    <s v="C-1, 27 de Febrero"/>
    <s v="I"/>
    <n v="17"/>
    <x v="10"/>
    <n v="2022"/>
    <s v="La Dirección de Operaciones le agradece la fidelidad hacia nuestro servicio en lo relacionado a su queja, nuestra Institución cuenta con un personal encargado de orientar e impartir capacitación al personal a bordo, para que que maneje de acuerdo a las normas establecidas así como las leyes de tránsito. Tomaremos medidas al tiempo que le externamos sinceras disculpas por el mal momento que pasó."/>
    <m/>
    <s v="Conversamos con nuestros colaboradores y le manifestamos tomar acciones ante lo sucedido y de volver a incurriren dichas faltas tomaremos medidas más drásticas."/>
    <m/>
    <x v="4"/>
    <s v="N/A"/>
    <m/>
    <x v="2"/>
  </r>
  <r>
    <n v="137"/>
    <s v="Romerta "/>
    <s v="Martinez"/>
    <n v="8498817280"/>
    <s v="a"/>
    <s v="Hoy a las 12:18 la omsa con esta ficha paso por la parada de la UASD alma mater, la parada con una buena cantidad de Personas y el chofecer decide no detenerse, la omsa no iba llena. Es injusto durar mas de 45 minutos esperando y que al chofer no le dé el deseo de pararse a recoger los pasajeros que tenemos derecho al transporte. Creo que están siendo muy suaves y permisivos con estos choferes muchos de ellos hacen lo que quieran, y como no todo el mundo saca el tiempo de llenar una reclamación como está talvez no se vea.  Creo que los choferes deben respetar más a los pasajeras sin importar que el transporte sea público y entre comillas barato."/>
    <m/>
    <s v="C-11, Independencia "/>
    <s v="I"/>
    <n v="19"/>
    <x v="10"/>
    <n v="2022"/>
    <s v="Saludos, la Dirección de operaciones le aggradece por informarnos y mantener su fidelidad en nuestros servicios, con relación a asu queja tenemos a bien informarle que nuestra Institución, tenemos como norma brindar un buen servicio a la población y para lograrlo los conductores tienen terminantemente prohibido incumplir las paradas, por lo que aplicaremos las medidas discipplinarias que correspondan. Le pedimos disculpas por los inconvenientes causados."/>
    <m/>
    <s v="Se le realizó una amonestación al conductor, por violentar las normas establecidas por la Institución, esperamos que tome las medidas correctivas de lugar de lo contrario tomaremos medidas más drácticas."/>
    <s v="Amonestación de forma verbal."/>
    <x v="4"/>
    <s v="N/A"/>
    <m/>
    <x v="2"/>
  </r>
  <r>
    <n v="138"/>
    <s v="María"/>
    <s v="Terrero"/>
    <s v="809-682-2229"/>
    <s v="a"/>
    <s v="Conductor incumple paradas y deja a los usuarios donde le parezca y sí le solicitan parada y no hay usuarios en dicha parada esperando los conductores siguen de largo."/>
    <m/>
    <s v="C-33, Bolívar"/>
    <s v="I"/>
    <n v="20"/>
    <x v="10"/>
    <n v="2022"/>
    <s v="Saludos, la Dirección de Operaciones le agradece por subministrarnos su queja, nosotros como Institución reprobamos la forma inadecuada del conductor, puesto que es su deber y obligación cumplir con las paradas establecidas y el no hacerlo indica una violación a nuestras normas. Lamentamos lo sucedido y esperamos no se repita. "/>
    <m/>
    <s v="Se le realizó un llamado de atención para que este atento a la solicitud de paradas."/>
    <m/>
    <x v="4"/>
    <s v="N/A"/>
    <m/>
    <x v="2"/>
  </r>
  <r>
    <n v="139"/>
    <s v="Cesarina"/>
    <s v="Pérez"/>
    <s v="809-562-3581"/>
    <s v="a"/>
    <s v="Conductor dejóla usuaria fuera de parada y le dijo que la dejaria donde el quiera y que haga lo que ella quiera."/>
    <m/>
    <s v="C-4, Kennedy"/>
    <s v="I"/>
    <n v="20"/>
    <x v="10"/>
    <n v="2022"/>
    <s v="Saludos, la Dirección de Operaciones agradece por hacernos llegar su queja en relación al momento que pasó externamos sinceras disculpas, ya que la conducta no es propia de lo que nuestros colaboradores deben exhibir, porque va en contra de las normativas de la Institución. Agradecemos por utilizar nuestro servicio."/>
    <m/>
    <s v="Se le aplicó lo que establecen nuestras en medida de sanción, al tiempo que le daremos retroalimentación del comportamiento que debemostrtar hacia el usuario."/>
    <m/>
    <x v="4"/>
    <s v="N/A"/>
    <m/>
    <x v="2"/>
  </r>
  <r>
    <n v="140"/>
    <s v="Romerta"/>
    <s v="Martínez"/>
    <s v="849-881-7280"/>
    <s v="a"/>
    <s v="Hoy a las 12:18 la omsa con esta ficha paso por la parada de la UASD alma mater, la parada con una buena cantidad de Personas y el chofecer decide no detenerse, la omsa no iba llena. Es injusto durar mas de 45 minutos esperando y que al chofer no le dé el deseo de pararse a recoger los pasajeros que tenemos derecho al transporte. Creo que están siendo muy suaves y permisivos con estos choferes muchos de ellos hacen lo que quieran, y como no todo el mundo saca el tiempo de llenar una reclamación como está talvez no se vea.  Creo que los choferes deben respetar más a los pasajeras sin importar que el transporte sea público y entre comillas barato."/>
    <s v="19-178"/>
    <s v="C-10, Independencia"/>
    <s v="I"/>
    <n v="19"/>
    <x v="10"/>
    <n v="2022"/>
    <s v="Saludos, la Dirección de Operaciones le agradece por la información y por mantener su fidelidad en nuestros servicios con relación a su queja tenemos a bien informarle que nuestra Institución, tenemos como normas brindar un buen servicio a la población y para lograrlo los conductores tienen terminantemente prohíbido incumplir paradas, por lo que aplicaremos las medidas disciplinadias que correspondan. Le pedimos disculpa por los inconvenientes causados."/>
    <m/>
    <s v="Se le realizó una amonestación al conductor, por violentar las normas establecidas por la Institución, esperamos que tome las medidas correctivas de lugar de lo contrario tomaremos medidas más drácticas."/>
    <s v="Amonestación de forma verbal."/>
    <x v="4"/>
    <s v="N/A"/>
    <m/>
    <x v="2"/>
  </r>
  <r>
    <n v="141"/>
    <s v="Danny "/>
    <s v="Santos"/>
    <s v="809-591-7490"/>
    <m/>
    <s v="Conductor incumplió la parada frente a la cervecería, la mayoría de los conductores apagan el timbre."/>
    <s v="19-178"/>
    <s v="C-10, Independencia"/>
    <s v="I"/>
    <n v="24"/>
    <x v="10"/>
    <n v="2022"/>
    <s v="La Dirección de Operaciones le agradece por la información y le expresamo nuestras disculpas, nuestros conductores deben cumplir con todas las paradas establecidas según las normas de la Institución y de no cumplirlas se considera una violación a las mismas y de verificarse lo del timbre tambien se concidera una falta grave."/>
    <m/>
    <s v="Se le realizó un llamado de atención al conductor de dicha unidad para que este mas atentocuando los usuarios le soliciten las paradas. De no corregir dicha falta tomaremos otros tipos de medidas."/>
    <m/>
    <x v="4"/>
    <s v="N/A"/>
    <m/>
    <x v="2"/>
  </r>
  <r>
    <n v="142"/>
    <s v="Elizabeth"/>
    <s v="Matos "/>
    <s v="829-861-1124"/>
    <s v="a"/>
    <s v="Conductor incumplió la parada que esta frente a Apolo Taxi a un grupo de trabajadoras y las dejó en la Av. Nuñez de Cacéres, el conductor le vociferó palabras incoherentes que dijo según usuarias ´´ que el era el sayayin de OMSA'' en otras ocasiones sucede lo mismo con las paradas."/>
    <m/>
    <s v="C-1, 27 de Febrero"/>
    <s v="I"/>
    <n v="24"/>
    <x v="10"/>
    <n v="2022"/>
    <s v="Saludos la Dirección de Operaciones le agradece por utilizar nuestros servicios con relación a su queja, las normas establecidas por la Institución los conductores deben detenerse en todas las paradas que esten debidamente identificadas y que deben estar pendiente al timbre para cuando los usuarios le soliciten la parada, pero algo que no toleramos es el irrespeto a los usuarios."/>
    <m/>
    <s v="Le haremos una amonestación de forma verbal por lo que no debe repetirse dicha conducta. De lo contrario tomaremos otros tipos de medidas."/>
    <m/>
    <x v="4"/>
    <s v="N/A"/>
    <m/>
    <x v="2"/>
  </r>
  <r>
    <n v="143"/>
    <s v="Joaquina"/>
    <m/>
    <s v="809-412-4376"/>
    <s v="a"/>
    <s v="Conductor incumplió parada en Apolo Taxi, dejando a una gran cantidad de personas y vociferaba palabras incoherentes."/>
    <m/>
    <s v="C-1, 27 de Febrero"/>
    <s v="I"/>
    <n v="24"/>
    <x v="10"/>
    <n v="2022"/>
    <s v="Saludos la Dirección de Operaciones le agradece por utilizar nuestros servicios con relación a su queja, las normas establecidas por la Institución los conductores deben detenerse en todas las paradas que esten debidamente identificadas y que deben estar pendiente al timbre para cuando los usuarios le soliciten la parada, pero algo que no toleramos es el irrespeto a los usuarios."/>
    <m/>
    <s v="Le haremos una amonestación de forma verbal por lo que no debe repetirse dicha conducta. De lo contrario tomaremos otros tipos de medidas."/>
    <m/>
    <x v="4"/>
    <s v="N/A"/>
    <m/>
    <x v="2"/>
  </r>
  <r>
    <n v="144"/>
    <s v="Jesús"/>
    <s v="Peña "/>
    <s v="829-837-8118"/>
    <m/>
    <s v="El conductor conducia de un carril a otro de forma temeraria siendo esta una unidad articulada, casi colisiona el vehículo del Sr. Jesús teniendo este que orillarse y caer en un hoyo."/>
    <m/>
    <s v="C-1, 27 de Febrero"/>
    <s v="I"/>
    <n v="24"/>
    <x v="10"/>
    <n v="2022"/>
    <s v="Saludos la Dirección de Operaciones le agradece por enviarnos su queja y/o sugerencia, tenemos a por normas que los conductores deben manejar de acuerdo a las leyes de transito y que deben permanecer en el carril de la derecha. Le pedimos disculpas por los inconvenientes causados y por el mal rato que paso."/>
    <m/>
    <s v="Se le realizó un llamado de atención para  que conduzca de acuerdo a las norma de la Institución."/>
    <m/>
    <x v="4"/>
    <s v="N/A"/>
    <m/>
    <x v="2"/>
  </r>
  <r>
    <n v="145"/>
    <s v="Danny"/>
    <s v="Montero"/>
    <s v="809-490-2248"/>
    <m/>
    <s v="El viernes aproximadamente 09:54 pm, el conductor incumplió parada en la Av. Defilló y la dejó en Plaza Lama, estando con un niño de (2) años a esa hora siendo este el unico pasaje que tenia."/>
    <m/>
    <s v="C-1, 27 de Febrero"/>
    <s v="I"/>
    <n v="24"/>
    <x v="10"/>
    <n v="2022"/>
    <s v="Saludos, gracias por suministrarnos la información sobre lo ocurrido, nuestra Institución tiene establcido en sus normas que los conductores deben estar pendiente y atento al timbre, para cuando los usuarios pidan la parada. Lamentamos mucho lo sucedido. Le expresamos nuestras mas sinceras disculpas por los inconvenientes causados."/>
    <m/>
    <s v="Se le realizó un llamado de atención para que maneje de acuerdo a las normas de la Institución."/>
    <m/>
    <x v="4"/>
    <s v="N/A"/>
    <m/>
    <x v="2"/>
  </r>
  <r>
    <n v="146"/>
    <s v="José "/>
    <s v="Zorrilla"/>
    <s v="809-453-6448"/>
    <m/>
    <s v="Los conductores incumplen la parada del Huacalito."/>
    <s v="19-604"/>
    <s v="C-1, 27 de Febrero"/>
    <s v="II"/>
    <n v="26"/>
    <x v="10"/>
    <n v="2022"/>
    <s v="Saludos, gracias por enviarnos su queja para nosotros son de gran ayuda para seguir mejorando nuestros servicios de transpote. En relación con la misma estaremos enviando a nuestro equipo de supervisores para hacer un levantamiento de los conductores que están incurriendo en esta práctica y buscar una solución a esta problemática."/>
    <m/>
    <m/>
    <m/>
    <x v="4"/>
    <s v="N/A"/>
    <m/>
    <x v="2"/>
  </r>
  <r>
    <n v="147"/>
    <s v="Robert "/>
    <s v="Espinal"/>
    <s v="849-360-5793"/>
    <m/>
    <s v="Conductor conduce de forma temeraria."/>
    <s v="16-098"/>
    <s v="C-10, Independencia"/>
    <s v="I"/>
    <n v="3"/>
    <x v="11"/>
    <n v="2022"/>
    <s v="Saludos, gracias por enviarnos su queja y/o sugerencia, tenemos por normas que los conductores deben manejar de acuerdo a las leyes de tránsito y que deben permanecer en el carril de la derecha."/>
    <m/>
    <s v="Se le realizó un llamado de atención para que maneje de acuerdo a las normas de la Institución."/>
    <m/>
    <x v="4"/>
    <s v="N/A"/>
    <m/>
    <x v="2"/>
  </r>
  <r>
    <n v="148"/>
    <s v="María"/>
    <s v="Rosario"/>
    <s v="829-566-9910"/>
    <s v="a"/>
    <s v="Conductor conduce de forma temeraria, no esta capacitado para conducir estos autobuses."/>
    <s v="19-151"/>
    <s v="C-10, Independencia"/>
    <s v="I"/>
    <n v="4"/>
    <x v="11"/>
    <n v="2022"/>
    <s v="Saludos, gracias por utilizar nuestros servicios. En atención a su queja y/o sugerencias, tenemos por normas que los conductores deben manejar de acuerdo a las leyes de tránsito, nuestra Institución capacita y entrena a los conductores. De acuerdo a las leyes de tránsito vigente y el no cumplimiento de las mismas se considera una falta."/>
    <m/>
    <s v="Le haremos una amonestación, por lo que no debe volver a repetirse dicha conducta."/>
    <m/>
    <x v="4"/>
    <s v="N/A"/>
    <m/>
    <x v="2"/>
  </r>
  <r>
    <n v="149"/>
    <m/>
    <s v="Eugenio"/>
    <s v="Comas"/>
    <m/>
    <s v="Conductor irresponsable se le pidió la paada para dejar a una persona no vidente y este siguió sin importarle y lo dejo una parada después."/>
    <s v="19-141"/>
    <s v="C-4, Kennedy"/>
    <s v="I"/>
    <n v="9"/>
    <x v="11"/>
    <n v="2022"/>
    <s v="Gracias por utilizar nuestro servicio para transportarse y por su valiosa información. En atención a su queja  las normas establecen que los conductores deben estar atentos a los dispositivos del autobús, para que al  momento que le soliciten las paradas los pueda dejar. Nuestra Institución esta comprometida con brindar un buen servicio, sobre todo a las personas con algún tipo de discapacidad. Le pedimos disculpas por los inconvenientes ocasionados."/>
    <m/>
    <s v="Se le realizó una amonestación para que este más atento y cumplacon las normas de nuestra Institución."/>
    <m/>
    <x v="4"/>
    <s v="N/A"/>
    <m/>
    <x v="2"/>
  </r>
  <r>
    <n v="150"/>
    <m/>
    <s v="David "/>
    <s v="Troncoso"/>
    <m/>
    <s v="Conductor conduce de forma temerario y cambia de carril de forma temeraria."/>
    <s v="A-19-010"/>
    <s v="C-1, 27 de Febrero"/>
    <s v="I"/>
    <n v="15"/>
    <x v="11"/>
    <n v="2022"/>
    <s v="Gracias por suministrarnos la informacisobre lo ocurrido, nuestra Institución tiene establecido en sus normas que los conductores deben permanecer en el carril de la derecha, mientras esten ofreciendo servicios, para evitar hacer cambios bruscos en la via y causar inconvenientes a los demas conductores que comparten dicha vía."/>
    <m/>
    <s v="Se le realizó un llamado de atención para que se maneje de acuerdo a las normas de la Institución."/>
    <m/>
    <x v="4"/>
    <s v="N/A"/>
    <m/>
    <x v="2"/>
  </r>
  <r>
    <n v="151"/>
    <m/>
    <s v="Exel"/>
    <s v="de Jesús"/>
    <m/>
    <s v="Conductor conduce de forma temeraria por poco colisiona el vehículo del Sr. Excel."/>
    <s v="15-074"/>
    <s v="C-14, Naco"/>
    <s v="II"/>
    <n v="22"/>
    <x v="11"/>
    <n v="2022"/>
    <s v="Saludos, gracias por enviarnos su queja en nuestra Institución tenemos por normas que los conductores deben manejar de acuerdo a las leyes de tránsito y que deben permanecer en el carril de la derecha. Tenemos a bien informarle que siempre le hemos impartido los cursos, sobre las leyes de tránsito y sus normativas."/>
    <m/>
    <s v="Se le realizó un llamado de atención al conductor."/>
    <m/>
    <x v="4"/>
    <s v="N/A"/>
    <m/>
    <x v="2"/>
  </r>
  <r>
    <n v="152"/>
    <m/>
    <m/>
    <m/>
    <m/>
    <m/>
    <m/>
    <m/>
    <m/>
    <m/>
    <x v="12"/>
    <m/>
    <m/>
    <m/>
    <m/>
    <m/>
    <x v="4"/>
    <s v="N/A"/>
    <m/>
    <x v="2"/>
  </r>
  <r>
    <n v="153"/>
    <m/>
    <m/>
    <m/>
    <m/>
    <m/>
    <m/>
    <m/>
    <m/>
    <m/>
    <x v="12"/>
    <m/>
    <m/>
    <m/>
    <m/>
    <m/>
    <x v="4"/>
    <s v="N/A"/>
    <m/>
    <x v="2"/>
  </r>
  <r>
    <n v="154"/>
    <m/>
    <m/>
    <m/>
    <m/>
    <m/>
    <m/>
    <m/>
    <m/>
    <m/>
    <x v="12"/>
    <m/>
    <m/>
    <m/>
    <m/>
    <m/>
    <x v="4"/>
    <s v="N/A"/>
    <m/>
    <x v="2"/>
  </r>
  <r>
    <n v="155"/>
    <m/>
    <m/>
    <m/>
    <m/>
    <m/>
    <m/>
    <m/>
    <m/>
    <m/>
    <x v="12"/>
    <m/>
    <m/>
    <m/>
    <m/>
    <m/>
    <x v="4"/>
    <s v="N/A"/>
    <m/>
    <x v="2"/>
  </r>
  <r>
    <n v="156"/>
    <m/>
    <m/>
    <m/>
    <m/>
    <m/>
    <m/>
    <m/>
    <m/>
    <m/>
    <x v="12"/>
    <m/>
    <m/>
    <m/>
    <m/>
    <m/>
    <x v="4"/>
    <s v="N/A"/>
    <m/>
    <x v="2"/>
  </r>
  <r>
    <n v="157"/>
    <m/>
    <m/>
    <m/>
    <m/>
    <m/>
    <m/>
    <m/>
    <m/>
    <m/>
    <x v="12"/>
    <m/>
    <m/>
    <m/>
    <m/>
    <m/>
    <x v="4"/>
    <s v="N/A"/>
    <m/>
    <x v="2"/>
  </r>
  <r>
    <n v="158"/>
    <m/>
    <m/>
    <m/>
    <m/>
    <m/>
    <m/>
    <m/>
    <m/>
    <m/>
    <x v="12"/>
    <m/>
    <m/>
    <m/>
    <m/>
    <m/>
    <x v="4"/>
    <s v="N/A"/>
    <m/>
    <x v="2"/>
  </r>
  <r>
    <n v="159"/>
    <m/>
    <m/>
    <m/>
    <m/>
    <m/>
    <m/>
    <m/>
    <m/>
    <m/>
    <x v="12"/>
    <m/>
    <m/>
    <m/>
    <m/>
    <m/>
    <x v="4"/>
    <s v="N/A"/>
    <m/>
    <x v="2"/>
  </r>
  <r>
    <n v="160"/>
    <m/>
    <m/>
    <m/>
    <m/>
    <m/>
    <m/>
    <m/>
    <m/>
    <m/>
    <x v="12"/>
    <m/>
    <m/>
    <m/>
    <m/>
    <m/>
    <x v="4"/>
    <s v="N/A"/>
    <m/>
    <x v="2"/>
  </r>
  <r>
    <n v="161"/>
    <m/>
    <m/>
    <m/>
    <m/>
    <m/>
    <m/>
    <m/>
    <m/>
    <m/>
    <x v="12"/>
    <m/>
    <m/>
    <m/>
    <m/>
    <m/>
    <x v="4"/>
    <s v="N/A"/>
    <m/>
    <x v="2"/>
  </r>
  <r>
    <n v="162"/>
    <m/>
    <m/>
    <m/>
    <m/>
    <m/>
    <m/>
    <m/>
    <m/>
    <m/>
    <x v="12"/>
    <m/>
    <m/>
    <m/>
    <m/>
    <m/>
    <x v="4"/>
    <s v="N/A"/>
    <m/>
    <x v="2"/>
  </r>
  <r>
    <n v="163"/>
    <m/>
    <m/>
    <m/>
    <m/>
    <m/>
    <m/>
    <m/>
    <m/>
    <m/>
    <x v="12"/>
    <m/>
    <m/>
    <m/>
    <m/>
    <m/>
    <x v="4"/>
    <s v="N/A"/>
    <m/>
    <x v="2"/>
  </r>
  <r>
    <n v="164"/>
    <m/>
    <m/>
    <m/>
    <m/>
    <m/>
    <m/>
    <m/>
    <m/>
    <m/>
    <x v="12"/>
    <m/>
    <m/>
    <m/>
    <m/>
    <m/>
    <x v="4"/>
    <s v="N/A"/>
    <m/>
    <x v="2"/>
  </r>
  <r>
    <n v="165"/>
    <m/>
    <m/>
    <m/>
    <m/>
    <m/>
    <m/>
    <m/>
    <m/>
    <m/>
    <x v="12"/>
    <m/>
    <m/>
    <m/>
    <m/>
    <m/>
    <x v="4"/>
    <s v="N/A"/>
    <m/>
    <x v="2"/>
  </r>
  <r>
    <n v="166"/>
    <m/>
    <m/>
    <m/>
    <m/>
    <m/>
    <m/>
    <m/>
    <m/>
    <m/>
    <x v="12"/>
    <m/>
    <m/>
    <m/>
    <m/>
    <m/>
    <x v="4"/>
    <s v="N/A"/>
    <m/>
    <x v="2"/>
  </r>
  <r>
    <n v="167"/>
    <m/>
    <m/>
    <m/>
    <m/>
    <m/>
    <m/>
    <m/>
    <m/>
    <m/>
    <x v="12"/>
    <m/>
    <m/>
    <m/>
    <m/>
    <m/>
    <x v="4"/>
    <s v="N/A"/>
    <m/>
    <x v="2"/>
  </r>
  <r>
    <n v="168"/>
    <m/>
    <m/>
    <m/>
    <m/>
    <m/>
    <m/>
    <m/>
    <m/>
    <m/>
    <x v="12"/>
    <m/>
    <m/>
    <m/>
    <m/>
    <m/>
    <x v="4"/>
    <s v="N/A"/>
    <m/>
    <x v="2"/>
  </r>
  <r>
    <n v="169"/>
    <m/>
    <m/>
    <m/>
    <m/>
    <m/>
    <m/>
    <m/>
    <m/>
    <m/>
    <x v="12"/>
    <m/>
    <m/>
    <m/>
    <m/>
    <m/>
    <x v="4"/>
    <s v="N/A"/>
    <m/>
    <x v="2"/>
  </r>
  <r>
    <n v="170"/>
    <m/>
    <m/>
    <m/>
    <m/>
    <m/>
    <m/>
    <m/>
    <m/>
    <m/>
    <x v="12"/>
    <m/>
    <m/>
    <m/>
    <m/>
    <m/>
    <x v="4"/>
    <s v="N/A"/>
    <m/>
    <x v="2"/>
  </r>
  <r>
    <n v="171"/>
    <m/>
    <m/>
    <m/>
    <m/>
    <m/>
    <m/>
    <m/>
    <m/>
    <m/>
    <x v="12"/>
    <m/>
    <m/>
    <m/>
    <m/>
    <m/>
    <x v="4"/>
    <s v="N/A"/>
    <m/>
    <x v="2"/>
  </r>
  <r>
    <n v="172"/>
    <m/>
    <m/>
    <m/>
    <m/>
    <m/>
    <m/>
    <m/>
    <m/>
    <m/>
    <x v="12"/>
    <m/>
    <m/>
    <m/>
    <m/>
    <m/>
    <x v="4"/>
    <s v="N/A"/>
    <m/>
    <x v="2"/>
  </r>
  <r>
    <n v="173"/>
    <m/>
    <m/>
    <m/>
    <m/>
    <m/>
    <m/>
    <m/>
    <m/>
    <m/>
    <x v="12"/>
    <m/>
    <m/>
    <m/>
    <m/>
    <m/>
    <x v="4"/>
    <s v="N/A"/>
    <m/>
    <x v="2"/>
  </r>
  <r>
    <n v="174"/>
    <m/>
    <m/>
    <m/>
    <m/>
    <m/>
    <m/>
    <m/>
    <m/>
    <m/>
    <x v="12"/>
    <m/>
    <m/>
    <m/>
    <m/>
    <m/>
    <x v="4"/>
    <s v="N/A"/>
    <m/>
    <x v="2"/>
  </r>
  <r>
    <n v="175"/>
    <m/>
    <m/>
    <m/>
    <m/>
    <m/>
    <m/>
    <m/>
    <m/>
    <m/>
    <x v="12"/>
    <m/>
    <m/>
    <m/>
    <m/>
    <m/>
    <x v="4"/>
    <s v="N/A"/>
    <m/>
    <x v="2"/>
  </r>
  <r>
    <n v="176"/>
    <m/>
    <m/>
    <m/>
    <m/>
    <m/>
    <m/>
    <m/>
    <m/>
    <m/>
    <x v="12"/>
    <m/>
    <m/>
    <m/>
    <m/>
    <m/>
    <x v="4"/>
    <s v="N/A"/>
    <m/>
    <x v="2"/>
  </r>
  <r>
    <n v="177"/>
    <m/>
    <m/>
    <m/>
    <m/>
    <m/>
    <m/>
    <m/>
    <m/>
    <m/>
    <x v="12"/>
    <m/>
    <m/>
    <m/>
    <m/>
    <m/>
    <x v="4"/>
    <s v="N/A"/>
    <m/>
    <x v="2"/>
  </r>
  <r>
    <n v="178"/>
    <m/>
    <m/>
    <m/>
    <m/>
    <m/>
    <m/>
    <m/>
    <m/>
    <m/>
    <x v="12"/>
    <m/>
    <m/>
    <m/>
    <m/>
    <m/>
    <x v="4"/>
    <s v="N/A"/>
    <m/>
    <x v="2"/>
  </r>
  <r>
    <n v="179"/>
    <m/>
    <m/>
    <m/>
    <m/>
    <m/>
    <m/>
    <m/>
    <m/>
    <m/>
    <x v="12"/>
    <m/>
    <m/>
    <m/>
    <m/>
    <m/>
    <x v="4"/>
    <s v="N/A"/>
    <m/>
    <x v="2"/>
  </r>
  <r>
    <n v="180"/>
    <m/>
    <m/>
    <m/>
    <m/>
    <m/>
    <m/>
    <m/>
    <m/>
    <m/>
    <x v="12"/>
    <m/>
    <m/>
    <m/>
    <m/>
    <m/>
    <x v="4"/>
    <s v="N/A"/>
    <m/>
    <x v="2"/>
  </r>
  <r>
    <n v="181"/>
    <m/>
    <m/>
    <m/>
    <m/>
    <m/>
    <m/>
    <m/>
    <m/>
    <m/>
    <x v="12"/>
    <m/>
    <m/>
    <m/>
    <m/>
    <m/>
    <x v="4"/>
    <s v="N/A"/>
    <m/>
    <x v="2"/>
  </r>
  <r>
    <n v="182"/>
    <m/>
    <m/>
    <m/>
    <m/>
    <m/>
    <m/>
    <m/>
    <m/>
    <m/>
    <x v="12"/>
    <m/>
    <m/>
    <m/>
    <m/>
    <m/>
    <x v="4"/>
    <s v="N/A"/>
    <m/>
    <x v="2"/>
  </r>
  <r>
    <n v="183"/>
    <m/>
    <m/>
    <m/>
    <m/>
    <m/>
    <m/>
    <m/>
    <m/>
    <m/>
    <x v="12"/>
    <m/>
    <m/>
    <m/>
    <m/>
    <m/>
    <x v="4"/>
    <s v="N/A"/>
    <m/>
    <x v="2"/>
  </r>
  <r>
    <n v="184"/>
    <m/>
    <m/>
    <m/>
    <m/>
    <m/>
    <m/>
    <m/>
    <m/>
    <m/>
    <x v="12"/>
    <m/>
    <m/>
    <m/>
    <m/>
    <m/>
    <x v="4"/>
    <s v="N/A"/>
    <m/>
    <x v="2"/>
  </r>
  <r>
    <n v="185"/>
    <m/>
    <m/>
    <m/>
    <m/>
    <m/>
    <m/>
    <m/>
    <m/>
    <m/>
    <x v="12"/>
    <m/>
    <m/>
    <m/>
    <m/>
    <m/>
    <x v="4"/>
    <s v="N/A"/>
    <m/>
    <x v="2"/>
  </r>
  <r>
    <n v="186"/>
    <m/>
    <m/>
    <m/>
    <m/>
    <m/>
    <m/>
    <m/>
    <m/>
    <m/>
    <x v="12"/>
    <m/>
    <m/>
    <m/>
    <m/>
    <m/>
    <x v="4"/>
    <s v="N/A"/>
    <m/>
    <x v="2"/>
  </r>
  <r>
    <n v="187"/>
    <m/>
    <m/>
    <m/>
    <m/>
    <m/>
    <m/>
    <m/>
    <m/>
    <m/>
    <x v="12"/>
    <m/>
    <m/>
    <m/>
    <m/>
    <m/>
    <x v="4"/>
    <s v="N/A"/>
    <m/>
    <x v="2"/>
  </r>
  <r>
    <n v="188"/>
    <m/>
    <m/>
    <m/>
    <m/>
    <m/>
    <m/>
    <m/>
    <m/>
    <m/>
    <x v="12"/>
    <m/>
    <m/>
    <m/>
    <m/>
    <m/>
    <x v="4"/>
    <s v="N/A"/>
    <m/>
    <x v="2"/>
  </r>
  <r>
    <n v="189"/>
    <m/>
    <m/>
    <m/>
    <m/>
    <m/>
    <m/>
    <m/>
    <m/>
    <m/>
    <x v="12"/>
    <m/>
    <m/>
    <m/>
    <m/>
    <m/>
    <x v="4"/>
    <s v="N/A"/>
    <m/>
    <x v="2"/>
  </r>
  <r>
    <n v="190"/>
    <m/>
    <m/>
    <m/>
    <m/>
    <m/>
    <m/>
    <m/>
    <m/>
    <m/>
    <x v="12"/>
    <m/>
    <m/>
    <m/>
    <m/>
    <m/>
    <x v="4"/>
    <s v="N/A"/>
    <m/>
    <x v="2"/>
  </r>
  <r>
    <n v="191"/>
    <m/>
    <m/>
    <m/>
    <m/>
    <m/>
    <m/>
    <m/>
    <m/>
    <m/>
    <x v="12"/>
    <m/>
    <m/>
    <m/>
    <m/>
    <m/>
    <x v="4"/>
    <s v="N/A"/>
    <m/>
    <x v="2"/>
  </r>
  <r>
    <n v="192"/>
    <m/>
    <m/>
    <m/>
    <m/>
    <m/>
    <m/>
    <m/>
    <m/>
    <m/>
    <x v="12"/>
    <m/>
    <m/>
    <m/>
    <m/>
    <m/>
    <x v="4"/>
    <s v="N/A"/>
    <m/>
    <x v="2"/>
  </r>
  <r>
    <n v="193"/>
    <m/>
    <m/>
    <m/>
    <m/>
    <m/>
    <m/>
    <m/>
    <m/>
    <m/>
    <x v="12"/>
    <m/>
    <m/>
    <m/>
    <m/>
    <m/>
    <x v="4"/>
    <s v="N/A"/>
    <m/>
    <x v="2"/>
  </r>
  <r>
    <n v="194"/>
    <m/>
    <m/>
    <m/>
    <m/>
    <m/>
    <m/>
    <m/>
    <m/>
    <m/>
    <x v="12"/>
    <m/>
    <m/>
    <m/>
    <m/>
    <m/>
    <x v="4"/>
    <s v="N/A"/>
    <m/>
    <x v="2"/>
  </r>
  <r>
    <n v="195"/>
    <m/>
    <m/>
    <m/>
    <m/>
    <m/>
    <m/>
    <m/>
    <m/>
    <m/>
    <x v="12"/>
    <m/>
    <m/>
    <m/>
    <m/>
    <m/>
    <x v="4"/>
    <s v="N/A"/>
    <m/>
    <x v="2"/>
  </r>
  <r>
    <n v="196"/>
    <m/>
    <m/>
    <m/>
    <m/>
    <m/>
    <m/>
    <m/>
    <m/>
    <m/>
    <x v="12"/>
    <m/>
    <m/>
    <m/>
    <m/>
    <m/>
    <x v="4"/>
    <s v="N/A"/>
    <m/>
    <x v="2"/>
  </r>
  <r>
    <n v="197"/>
    <m/>
    <m/>
    <m/>
    <m/>
    <m/>
    <m/>
    <m/>
    <m/>
    <m/>
    <x v="12"/>
    <m/>
    <m/>
    <m/>
    <m/>
    <m/>
    <x v="4"/>
    <s v="N/A"/>
    <m/>
    <x v="2"/>
  </r>
  <r>
    <n v="198"/>
    <m/>
    <m/>
    <m/>
    <m/>
    <m/>
    <m/>
    <m/>
    <m/>
    <m/>
    <x v="12"/>
    <m/>
    <m/>
    <m/>
    <m/>
    <m/>
    <x v="4"/>
    <s v="N/A"/>
    <m/>
    <x v="2"/>
  </r>
  <r>
    <n v="199"/>
    <m/>
    <m/>
    <m/>
    <m/>
    <m/>
    <m/>
    <m/>
    <m/>
    <m/>
    <x v="12"/>
    <m/>
    <m/>
    <m/>
    <m/>
    <m/>
    <x v="4"/>
    <s v="N/A"/>
    <m/>
    <x v="2"/>
  </r>
  <r>
    <n v="200"/>
    <m/>
    <m/>
    <m/>
    <m/>
    <m/>
    <m/>
    <m/>
    <m/>
    <m/>
    <x v="12"/>
    <m/>
    <m/>
    <m/>
    <m/>
    <m/>
    <x v="4"/>
    <s v="N/A"/>
    <m/>
    <x v="2"/>
  </r>
  <r>
    <n v="201"/>
    <m/>
    <m/>
    <m/>
    <m/>
    <m/>
    <m/>
    <m/>
    <m/>
    <m/>
    <x v="12"/>
    <m/>
    <m/>
    <m/>
    <m/>
    <m/>
    <x v="4"/>
    <s v="N/A"/>
    <m/>
    <x v="2"/>
  </r>
  <r>
    <n v="202"/>
    <m/>
    <m/>
    <m/>
    <m/>
    <m/>
    <m/>
    <m/>
    <m/>
    <m/>
    <x v="12"/>
    <m/>
    <m/>
    <m/>
    <m/>
    <m/>
    <x v="4"/>
    <s v="N/A"/>
    <m/>
    <x v="2"/>
  </r>
  <r>
    <n v="203"/>
    <m/>
    <m/>
    <m/>
    <m/>
    <m/>
    <m/>
    <m/>
    <m/>
    <m/>
    <x v="12"/>
    <m/>
    <m/>
    <m/>
    <m/>
    <m/>
    <x v="4"/>
    <s v="N/A"/>
    <m/>
    <x v="2"/>
  </r>
  <r>
    <n v="204"/>
    <m/>
    <m/>
    <m/>
    <m/>
    <m/>
    <m/>
    <m/>
    <m/>
    <m/>
    <x v="12"/>
    <m/>
    <m/>
    <m/>
    <m/>
    <m/>
    <x v="4"/>
    <s v="N/A"/>
    <m/>
    <x v="2"/>
  </r>
  <r>
    <n v="205"/>
    <m/>
    <m/>
    <m/>
    <m/>
    <m/>
    <m/>
    <m/>
    <m/>
    <m/>
    <x v="12"/>
    <m/>
    <m/>
    <m/>
    <m/>
    <m/>
    <x v="4"/>
    <s v="N/A"/>
    <m/>
    <x v="2"/>
  </r>
  <r>
    <n v="206"/>
    <m/>
    <m/>
    <m/>
    <m/>
    <m/>
    <m/>
    <m/>
    <m/>
    <m/>
    <x v="12"/>
    <m/>
    <m/>
    <m/>
    <m/>
    <m/>
    <x v="4"/>
    <s v="N/A"/>
    <m/>
    <x v="2"/>
  </r>
  <r>
    <n v="207"/>
    <m/>
    <m/>
    <m/>
    <m/>
    <m/>
    <m/>
    <m/>
    <m/>
    <m/>
    <x v="12"/>
    <m/>
    <m/>
    <m/>
    <m/>
    <m/>
    <x v="4"/>
    <s v="N/A"/>
    <m/>
    <x v="2"/>
  </r>
  <r>
    <n v="208"/>
    <m/>
    <m/>
    <m/>
    <m/>
    <m/>
    <m/>
    <m/>
    <m/>
    <m/>
    <x v="12"/>
    <m/>
    <m/>
    <m/>
    <m/>
    <m/>
    <x v="4"/>
    <s v="N/A"/>
    <m/>
    <x v="2"/>
  </r>
  <r>
    <n v="209"/>
    <m/>
    <m/>
    <m/>
    <m/>
    <m/>
    <m/>
    <m/>
    <m/>
    <m/>
    <x v="12"/>
    <m/>
    <m/>
    <m/>
    <m/>
    <m/>
    <x v="4"/>
    <s v="N/A"/>
    <m/>
    <x v="2"/>
  </r>
  <r>
    <n v="210"/>
    <m/>
    <m/>
    <m/>
    <m/>
    <m/>
    <m/>
    <m/>
    <m/>
    <m/>
    <x v="12"/>
    <m/>
    <m/>
    <m/>
    <m/>
    <m/>
    <x v="4"/>
    <s v="N/A"/>
    <m/>
    <x v="2"/>
  </r>
  <r>
    <n v="211"/>
    <m/>
    <m/>
    <m/>
    <m/>
    <m/>
    <m/>
    <m/>
    <m/>
    <m/>
    <x v="12"/>
    <m/>
    <m/>
    <m/>
    <m/>
    <m/>
    <x v="4"/>
    <s v="N/A"/>
    <m/>
    <x v="2"/>
  </r>
  <r>
    <n v="212"/>
    <m/>
    <m/>
    <m/>
    <m/>
    <m/>
    <m/>
    <m/>
    <m/>
    <m/>
    <x v="12"/>
    <m/>
    <m/>
    <m/>
    <m/>
    <m/>
    <x v="4"/>
    <s v="N/A"/>
    <m/>
    <x v="2"/>
  </r>
  <r>
    <n v="213"/>
    <m/>
    <m/>
    <m/>
    <m/>
    <m/>
    <m/>
    <m/>
    <m/>
    <m/>
    <x v="12"/>
    <m/>
    <m/>
    <m/>
    <m/>
    <m/>
    <x v="4"/>
    <s v="N/A"/>
    <m/>
    <x v="2"/>
  </r>
  <r>
    <n v="214"/>
    <m/>
    <m/>
    <m/>
    <m/>
    <m/>
    <m/>
    <m/>
    <m/>
    <m/>
    <x v="12"/>
    <m/>
    <m/>
    <m/>
    <m/>
    <m/>
    <x v="4"/>
    <s v="N/A"/>
    <m/>
    <x v="2"/>
  </r>
  <r>
    <n v="215"/>
    <m/>
    <m/>
    <m/>
    <m/>
    <m/>
    <m/>
    <m/>
    <m/>
    <m/>
    <x v="12"/>
    <m/>
    <m/>
    <m/>
    <m/>
    <m/>
    <x v="4"/>
    <s v="N/A"/>
    <m/>
    <x v="2"/>
  </r>
  <r>
    <n v="216"/>
    <m/>
    <m/>
    <m/>
    <m/>
    <m/>
    <m/>
    <m/>
    <m/>
    <m/>
    <x v="12"/>
    <m/>
    <m/>
    <m/>
    <m/>
    <m/>
    <x v="4"/>
    <s v="N/A"/>
    <m/>
    <x v="2"/>
  </r>
  <r>
    <n v="217"/>
    <m/>
    <m/>
    <m/>
    <m/>
    <m/>
    <m/>
    <m/>
    <m/>
    <m/>
    <x v="12"/>
    <m/>
    <m/>
    <m/>
    <m/>
    <m/>
    <x v="4"/>
    <s v="N/A"/>
    <m/>
    <x v="2"/>
  </r>
  <r>
    <n v="218"/>
    <m/>
    <m/>
    <m/>
    <m/>
    <m/>
    <m/>
    <m/>
    <m/>
    <m/>
    <x v="12"/>
    <m/>
    <m/>
    <m/>
    <m/>
    <m/>
    <x v="4"/>
    <s v="N/A"/>
    <m/>
    <x v="2"/>
  </r>
  <r>
    <n v="219"/>
    <m/>
    <m/>
    <m/>
    <m/>
    <m/>
    <m/>
    <m/>
    <m/>
    <m/>
    <x v="12"/>
    <m/>
    <m/>
    <m/>
    <m/>
    <m/>
    <x v="4"/>
    <s v="N/A"/>
    <m/>
    <x v="2"/>
  </r>
  <r>
    <n v="220"/>
    <m/>
    <m/>
    <m/>
    <m/>
    <m/>
    <m/>
    <m/>
    <m/>
    <m/>
    <x v="12"/>
    <m/>
    <m/>
    <m/>
    <m/>
    <m/>
    <x v="4"/>
    <s v="N/A"/>
    <m/>
    <x v="2"/>
  </r>
  <r>
    <n v="221"/>
    <m/>
    <m/>
    <m/>
    <m/>
    <m/>
    <m/>
    <m/>
    <m/>
    <m/>
    <x v="12"/>
    <m/>
    <m/>
    <m/>
    <m/>
    <m/>
    <x v="4"/>
    <s v="N/A"/>
    <m/>
    <x v="2"/>
  </r>
  <r>
    <n v="222"/>
    <m/>
    <m/>
    <m/>
    <m/>
    <m/>
    <m/>
    <m/>
    <m/>
    <m/>
    <x v="12"/>
    <m/>
    <m/>
    <m/>
    <m/>
    <m/>
    <x v="4"/>
    <s v="N/A"/>
    <m/>
    <x v="2"/>
  </r>
  <r>
    <n v="223"/>
    <m/>
    <m/>
    <m/>
    <m/>
    <m/>
    <m/>
    <m/>
    <m/>
    <m/>
    <x v="12"/>
    <m/>
    <m/>
    <m/>
    <m/>
    <m/>
    <x v="4"/>
    <s v="N/A"/>
    <m/>
    <x v="2"/>
  </r>
  <r>
    <n v="224"/>
    <m/>
    <m/>
    <m/>
    <m/>
    <m/>
    <m/>
    <m/>
    <m/>
    <m/>
    <x v="12"/>
    <m/>
    <m/>
    <m/>
    <m/>
    <m/>
    <x v="4"/>
    <s v="N/A"/>
    <m/>
    <x v="2"/>
  </r>
  <r>
    <n v="225"/>
    <m/>
    <m/>
    <m/>
    <m/>
    <m/>
    <m/>
    <m/>
    <m/>
    <m/>
    <x v="12"/>
    <m/>
    <m/>
    <m/>
    <m/>
    <m/>
    <x v="4"/>
    <s v="N/A"/>
    <m/>
    <x v="2"/>
  </r>
  <r>
    <n v="226"/>
    <m/>
    <m/>
    <m/>
    <m/>
    <m/>
    <m/>
    <m/>
    <m/>
    <m/>
    <x v="12"/>
    <m/>
    <m/>
    <m/>
    <m/>
    <m/>
    <x v="4"/>
    <s v="N/A"/>
    <m/>
    <x v="2"/>
  </r>
  <r>
    <n v="227"/>
    <m/>
    <m/>
    <m/>
    <m/>
    <m/>
    <m/>
    <m/>
    <m/>
    <m/>
    <x v="12"/>
    <m/>
    <m/>
    <m/>
    <m/>
    <m/>
    <x v="4"/>
    <s v="N/A"/>
    <m/>
    <x v="2"/>
  </r>
  <r>
    <n v="228"/>
    <m/>
    <m/>
    <m/>
    <m/>
    <m/>
    <m/>
    <m/>
    <m/>
    <m/>
    <x v="12"/>
    <m/>
    <m/>
    <m/>
    <m/>
    <m/>
    <x v="4"/>
    <s v="N/A"/>
    <m/>
    <x v="2"/>
  </r>
  <r>
    <n v="229"/>
    <m/>
    <m/>
    <m/>
    <m/>
    <m/>
    <m/>
    <m/>
    <m/>
    <m/>
    <x v="12"/>
    <m/>
    <m/>
    <m/>
    <m/>
    <m/>
    <x v="4"/>
    <s v="N/A"/>
    <m/>
    <x v="2"/>
  </r>
  <r>
    <n v="230"/>
    <m/>
    <m/>
    <m/>
    <m/>
    <m/>
    <m/>
    <m/>
    <m/>
    <m/>
    <x v="12"/>
    <m/>
    <m/>
    <m/>
    <m/>
    <m/>
    <x v="4"/>
    <s v="N/A"/>
    <m/>
    <x v="2"/>
  </r>
  <r>
    <n v="231"/>
    <m/>
    <m/>
    <m/>
    <m/>
    <m/>
    <m/>
    <m/>
    <m/>
    <m/>
    <x v="12"/>
    <m/>
    <m/>
    <m/>
    <m/>
    <m/>
    <x v="4"/>
    <s v="N/A"/>
    <m/>
    <x v="2"/>
  </r>
  <r>
    <n v="232"/>
    <m/>
    <m/>
    <m/>
    <m/>
    <m/>
    <m/>
    <m/>
    <m/>
    <m/>
    <x v="12"/>
    <m/>
    <m/>
    <m/>
    <m/>
    <m/>
    <x v="4"/>
    <s v="N/A"/>
    <m/>
    <x v="2"/>
  </r>
  <r>
    <n v="233"/>
    <m/>
    <m/>
    <m/>
    <m/>
    <m/>
    <m/>
    <m/>
    <m/>
    <m/>
    <x v="12"/>
    <m/>
    <m/>
    <m/>
    <m/>
    <m/>
    <x v="4"/>
    <s v="N/A"/>
    <m/>
    <x v="2"/>
  </r>
  <r>
    <n v="234"/>
    <m/>
    <m/>
    <m/>
    <m/>
    <m/>
    <m/>
    <m/>
    <m/>
    <m/>
    <x v="12"/>
    <m/>
    <m/>
    <m/>
    <m/>
    <m/>
    <x v="4"/>
    <s v="N/A"/>
    <m/>
    <x v="2"/>
  </r>
  <r>
    <n v="235"/>
    <m/>
    <m/>
    <m/>
    <m/>
    <m/>
    <m/>
    <m/>
    <m/>
    <m/>
    <x v="12"/>
    <m/>
    <m/>
    <m/>
    <m/>
    <m/>
    <x v="4"/>
    <s v="N/A"/>
    <m/>
    <x v="2"/>
  </r>
  <r>
    <n v="236"/>
    <m/>
    <m/>
    <m/>
    <m/>
    <m/>
    <m/>
    <m/>
    <m/>
    <m/>
    <x v="12"/>
    <m/>
    <m/>
    <m/>
    <m/>
    <m/>
    <x v="4"/>
    <s v="N/A"/>
    <m/>
    <x v="2"/>
  </r>
  <r>
    <n v="237"/>
    <m/>
    <m/>
    <m/>
    <m/>
    <m/>
    <m/>
    <m/>
    <m/>
    <m/>
    <x v="12"/>
    <m/>
    <m/>
    <m/>
    <m/>
    <m/>
    <x v="4"/>
    <s v="N/A"/>
    <m/>
    <x v="2"/>
  </r>
  <r>
    <n v="238"/>
    <m/>
    <m/>
    <m/>
    <m/>
    <m/>
    <m/>
    <m/>
    <m/>
    <m/>
    <x v="12"/>
    <m/>
    <m/>
    <m/>
    <m/>
    <m/>
    <x v="4"/>
    <s v="N/A"/>
    <m/>
    <x v="2"/>
  </r>
  <r>
    <n v="239"/>
    <m/>
    <m/>
    <m/>
    <m/>
    <m/>
    <m/>
    <m/>
    <m/>
    <m/>
    <x v="12"/>
    <m/>
    <m/>
    <m/>
    <m/>
    <m/>
    <x v="4"/>
    <s v="N/A"/>
    <m/>
    <x v="2"/>
  </r>
  <r>
    <n v="240"/>
    <m/>
    <m/>
    <m/>
    <m/>
    <m/>
    <m/>
    <m/>
    <m/>
    <m/>
    <x v="12"/>
    <m/>
    <m/>
    <m/>
    <m/>
    <m/>
    <x v="4"/>
    <s v="N/A"/>
    <m/>
    <x v="2"/>
  </r>
  <r>
    <n v="241"/>
    <m/>
    <m/>
    <m/>
    <m/>
    <m/>
    <m/>
    <m/>
    <m/>
    <m/>
    <x v="12"/>
    <m/>
    <m/>
    <m/>
    <m/>
    <m/>
    <x v="4"/>
    <s v="N/A"/>
    <m/>
    <x v="2"/>
  </r>
  <r>
    <n v="242"/>
    <m/>
    <m/>
    <m/>
    <m/>
    <m/>
    <m/>
    <m/>
    <m/>
    <m/>
    <x v="12"/>
    <m/>
    <m/>
    <m/>
    <m/>
    <m/>
    <x v="4"/>
    <s v="N/A"/>
    <m/>
    <x v="2"/>
  </r>
  <r>
    <n v="243"/>
    <m/>
    <m/>
    <m/>
    <m/>
    <m/>
    <m/>
    <m/>
    <m/>
    <m/>
    <x v="12"/>
    <m/>
    <m/>
    <m/>
    <m/>
    <m/>
    <x v="4"/>
    <s v="N/A"/>
    <m/>
    <x v="2"/>
  </r>
  <r>
    <n v="244"/>
    <m/>
    <m/>
    <m/>
    <m/>
    <m/>
    <m/>
    <m/>
    <m/>
    <m/>
    <x v="12"/>
    <m/>
    <m/>
    <m/>
    <m/>
    <m/>
    <x v="4"/>
    <s v="N/A"/>
    <m/>
    <x v="2"/>
  </r>
  <r>
    <n v="245"/>
    <m/>
    <m/>
    <m/>
    <m/>
    <m/>
    <m/>
    <m/>
    <m/>
    <m/>
    <x v="12"/>
    <m/>
    <m/>
    <m/>
    <m/>
    <m/>
    <x v="4"/>
    <s v="N/A"/>
    <m/>
    <x v="2"/>
  </r>
  <r>
    <n v="246"/>
    <m/>
    <m/>
    <m/>
    <m/>
    <m/>
    <m/>
    <m/>
    <m/>
    <m/>
    <x v="12"/>
    <m/>
    <m/>
    <m/>
    <m/>
    <m/>
    <x v="4"/>
    <s v="N/A"/>
    <m/>
    <x v="2"/>
  </r>
  <r>
    <n v="247"/>
    <m/>
    <m/>
    <m/>
    <m/>
    <m/>
    <m/>
    <m/>
    <m/>
    <m/>
    <x v="12"/>
    <m/>
    <m/>
    <m/>
    <m/>
    <m/>
    <x v="4"/>
    <s v="N/A"/>
    <m/>
    <x v="2"/>
  </r>
  <r>
    <n v="248"/>
    <m/>
    <m/>
    <m/>
    <m/>
    <m/>
    <m/>
    <m/>
    <m/>
    <m/>
    <x v="12"/>
    <m/>
    <m/>
    <m/>
    <m/>
    <m/>
    <x v="4"/>
    <s v="N/A"/>
    <m/>
    <x v="2"/>
  </r>
  <r>
    <n v="249"/>
    <m/>
    <m/>
    <m/>
    <m/>
    <m/>
    <m/>
    <m/>
    <m/>
    <m/>
    <x v="12"/>
    <m/>
    <m/>
    <m/>
    <m/>
    <m/>
    <x v="4"/>
    <s v="N/A"/>
    <m/>
    <x v="2"/>
  </r>
  <r>
    <n v="250"/>
    <m/>
    <m/>
    <m/>
    <m/>
    <m/>
    <m/>
    <m/>
    <m/>
    <m/>
    <x v="12"/>
    <m/>
    <m/>
    <m/>
    <m/>
    <m/>
    <x v="4"/>
    <s v="N/A"/>
    <m/>
    <x v="2"/>
  </r>
  <r>
    <n v="251"/>
    <m/>
    <m/>
    <m/>
    <m/>
    <m/>
    <m/>
    <m/>
    <m/>
    <m/>
    <x v="12"/>
    <m/>
    <m/>
    <m/>
    <m/>
    <m/>
    <x v="4"/>
    <s v="N/A"/>
    <m/>
    <x v="2"/>
  </r>
  <r>
    <n v="252"/>
    <m/>
    <m/>
    <m/>
    <m/>
    <m/>
    <m/>
    <m/>
    <m/>
    <m/>
    <x v="12"/>
    <m/>
    <m/>
    <m/>
    <m/>
    <m/>
    <x v="4"/>
    <s v="N/A"/>
    <m/>
    <x v="2"/>
  </r>
  <r>
    <n v="253"/>
    <m/>
    <m/>
    <m/>
    <m/>
    <m/>
    <m/>
    <m/>
    <m/>
    <m/>
    <x v="12"/>
    <m/>
    <m/>
    <m/>
    <m/>
    <m/>
    <x v="4"/>
    <s v="N/A"/>
    <m/>
    <x v="2"/>
  </r>
  <r>
    <n v="254"/>
    <m/>
    <m/>
    <m/>
    <m/>
    <m/>
    <m/>
    <m/>
    <m/>
    <m/>
    <x v="12"/>
    <m/>
    <m/>
    <m/>
    <m/>
    <m/>
    <x v="4"/>
    <s v="N/A"/>
    <m/>
    <x v="2"/>
  </r>
  <r>
    <n v="255"/>
    <m/>
    <m/>
    <m/>
    <m/>
    <m/>
    <m/>
    <m/>
    <m/>
    <m/>
    <x v="12"/>
    <m/>
    <m/>
    <m/>
    <m/>
    <m/>
    <x v="4"/>
    <s v="N/A"/>
    <m/>
    <x v="2"/>
  </r>
  <r>
    <n v="256"/>
    <m/>
    <m/>
    <m/>
    <m/>
    <m/>
    <m/>
    <m/>
    <m/>
    <m/>
    <x v="12"/>
    <m/>
    <m/>
    <m/>
    <m/>
    <m/>
    <x v="4"/>
    <s v="N/A"/>
    <m/>
    <x v="2"/>
  </r>
  <r>
    <n v="257"/>
    <m/>
    <m/>
    <m/>
    <m/>
    <m/>
    <m/>
    <m/>
    <m/>
    <m/>
    <x v="12"/>
    <m/>
    <m/>
    <m/>
    <m/>
    <m/>
    <x v="4"/>
    <s v="N/A"/>
    <m/>
    <x v="2"/>
  </r>
  <r>
    <n v="258"/>
    <m/>
    <m/>
    <m/>
    <m/>
    <m/>
    <m/>
    <m/>
    <m/>
    <m/>
    <x v="12"/>
    <m/>
    <m/>
    <m/>
    <m/>
    <m/>
    <x v="4"/>
    <s v="N/A"/>
    <m/>
    <x v="2"/>
  </r>
  <r>
    <n v="259"/>
    <m/>
    <m/>
    <m/>
    <m/>
    <m/>
    <m/>
    <m/>
    <m/>
    <m/>
    <x v="12"/>
    <m/>
    <m/>
    <m/>
    <m/>
    <m/>
    <x v="4"/>
    <s v="N/A"/>
    <m/>
    <x v="2"/>
  </r>
  <r>
    <n v="260"/>
    <m/>
    <m/>
    <m/>
    <m/>
    <m/>
    <m/>
    <m/>
    <m/>
    <m/>
    <x v="12"/>
    <m/>
    <m/>
    <m/>
    <m/>
    <m/>
    <x v="4"/>
    <s v="N/A"/>
    <m/>
    <x v="2"/>
  </r>
  <r>
    <n v="261"/>
    <m/>
    <m/>
    <m/>
    <m/>
    <m/>
    <m/>
    <m/>
    <m/>
    <m/>
    <x v="12"/>
    <m/>
    <m/>
    <m/>
    <m/>
    <m/>
    <x v="4"/>
    <s v="N/A"/>
    <m/>
    <x v="2"/>
  </r>
  <r>
    <n v="262"/>
    <m/>
    <m/>
    <m/>
    <m/>
    <m/>
    <m/>
    <m/>
    <m/>
    <m/>
    <x v="12"/>
    <m/>
    <m/>
    <m/>
    <m/>
    <m/>
    <x v="4"/>
    <s v="N/A"/>
    <m/>
    <x v="2"/>
  </r>
  <r>
    <n v="263"/>
    <m/>
    <m/>
    <m/>
    <m/>
    <m/>
    <m/>
    <m/>
    <m/>
    <m/>
    <x v="12"/>
    <m/>
    <m/>
    <m/>
    <m/>
    <m/>
    <x v="4"/>
    <s v="N/A"/>
    <m/>
    <x v="2"/>
  </r>
  <r>
    <n v="264"/>
    <m/>
    <m/>
    <m/>
    <m/>
    <m/>
    <m/>
    <m/>
    <m/>
    <m/>
    <x v="12"/>
    <m/>
    <m/>
    <m/>
    <m/>
    <m/>
    <x v="4"/>
    <s v="N/A"/>
    <m/>
    <x v="2"/>
  </r>
  <r>
    <n v="265"/>
    <m/>
    <m/>
    <m/>
    <m/>
    <m/>
    <m/>
    <m/>
    <m/>
    <m/>
    <x v="12"/>
    <m/>
    <m/>
    <m/>
    <m/>
    <m/>
    <x v="4"/>
    <s v="N/A"/>
    <m/>
    <x v="2"/>
  </r>
  <r>
    <n v="266"/>
    <m/>
    <m/>
    <m/>
    <m/>
    <m/>
    <m/>
    <m/>
    <m/>
    <m/>
    <x v="12"/>
    <m/>
    <m/>
    <m/>
    <m/>
    <m/>
    <x v="4"/>
    <s v="N/A"/>
    <m/>
    <x v="2"/>
  </r>
  <r>
    <n v="267"/>
    <m/>
    <m/>
    <m/>
    <m/>
    <m/>
    <m/>
    <m/>
    <m/>
    <m/>
    <x v="12"/>
    <m/>
    <m/>
    <m/>
    <m/>
    <m/>
    <x v="4"/>
    <s v="N/A"/>
    <m/>
    <x v="2"/>
  </r>
  <r>
    <n v="268"/>
    <m/>
    <m/>
    <m/>
    <m/>
    <m/>
    <m/>
    <m/>
    <m/>
    <m/>
    <x v="12"/>
    <m/>
    <m/>
    <m/>
    <m/>
    <m/>
    <x v="4"/>
    <s v="N/A"/>
    <m/>
    <x v="2"/>
  </r>
  <r>
    <n v="269"/>
    <m/>
    <m/>
    <m/>
    <m/>
    <m/>
    <m/>
    <m/>
    <m/>
    <m/>
    <x v="12"/>
    <m/>
    <m/>
    <m/>
    <m/>
    <m/>
    <x v="4"/>
    <s v="N/A"/>
    <m/>
    <x v="2"/>
  </r>
  <r>
    <n v="270"/>
    <m/>
    <m/>
    <m/>
    <m/>
    <m/>
    <m/>
    <m/>
    <m/>
    <m/>
    <x v="12"/>
    <m/>
    <m/>
    <m/>
    <m/>
    <m/>
    <x v="4"/>
    <s v="N/A"/>
    <m/>
    <x v="2"/>
  </r>
  <r>
    <n v="271"/>
    <m/>
    <m/>
    <m/>
    <m/>
    <m/>
    <m/>
    <m/>
    <m/>
    <m/>
    <x v="12"/>
    <m/>
    <m/>
    <m/>
    <m/>
    <m/>
    <x v="4"/>
    <s v="N/A"/>
    <m/>
    <x v="2"/>
  </r>
  <r>
    <n v="272"/>
    <m/>
    <m/>
    <m/>
    <m/>
    <m/>
    <m/>
    <m/>
    <m/>
    <m/>
    <x v="12"/>
    <m/>
    <m/>
    <m/>
    <m/>
    <m/>
    <x v="4"/>
    <s v="N/A"/>
    <m/>
    <x v="2"/>
  </r>
  <r>
    <n v="273"/>
    <m/>
    <m/>
    <m/>
    <m/>
    <m/>
    <m/>
    <m/>
    <m/>
    <m/>
    <x v="12"/>
    <m/>
    <m/>
    <m/>
    <m/>
    <m/>
    <x v="4"/>
    <s v="N/A"/>
    <m/>
    <x v="2"/>
  </r>
  <r>
    <n v="274"/>
    <m/>
    <m/>
    <m/>
    <m/>
    <m/>
    <m/>
    <m/>
    <m/>
    <m/>
    <x v="12"/>
    <m/>
    <m/>
    <m/>
    <m/>
    <m/>
    <x v="4"/>
    <s v="N/A"/>
    <m/>
    <x v="2"/>
  </r>
  <r>
    <n v="275"/>
    <m/>
    <m/>
    <m/>
    <m/>
    <m/>
    <m/>
    <m/>
    <m/>
    <m/>
    <x v="12"/>
    <m/>
    <m/>
    <m/>
    <m/>
    <m/>
    <x v="4"/>
    <s v="N/A"/>
    <m/>
    <x v="2"/>
  </r>
  <r>
    <n v="276"/>
    <m/>
    <m/>
    <m/>
    <m/>
    <m/>
    <m/>
    <m/>
    <m/>
    <m/>
    <x v="12"/>
    <m/>
    <m/>
    <m/>
    <m/>
    <m/>
    <x v="4"/>
    <s v="N/A"/>
    <m/>
    <x v="2"/>
  </r>
  <r>
    <n v="277"/>
    <m/>
    <m/>
    <m/>
    <m/>
    <m/>
    <m/>
    <m/>
    <m/>
    <m/>
    <x v="12"/>
    <m/>
    <m/>
    <m/>
    <m/>
    <m/>
    <x v="4"/>
    <s v="N/A"/>
    <m/>
    <x v="2"/>
  </r>
  <r>
    <n v="278"/>
    <m/>
    <m/>
    <m/>
    <m/>
    <m/>
    <m/>
    <m/>
    <m/>
    <m/>
    <x v="12"/>
    <m/>
    <m/>
    <m/>
    <m/>
    <m/>
    <x v="4"/>
    <s v="N/A"/>
    <m/>
    <x v="2"/>
  </r>
  <r>
    <n v="279"/>
    <m/>
    <m/>
    <m/>
    <m/>
    <m/>
    <m/>
    <m/>
    <m/>
    <m/>
    <x v="12"/>
    <m/>
    <m/>
    <m/>
    <m/>
    <m/>
    <x v="4"/>
    <s v="N/A"/>
    <m/>
    <x v="2"/>
  </r>
  <r>
    <n v="280"/>
    <m/>
    <m/>
    <m/>
    <m/>
    <m/>
    <m/>
    <m/>
    <m/>
    <m/>
    <x v="12"/>
    <m/>
    <m/>
    <m/>
    <m/>
    <m/>
    <x v="4"/>
    <s v="N/A"/>
    <m/>
    <x v="2"/>
  </r>
  <r>
    <n v="281"/>
    <m/>
    <m/>
    <m/>
    <m/>
    <m/>
    <m/>
    <m/>
    <m/>
    <m/>
    <x v="12"/>
    <m/>
    <m/>
    <m/>
    <m/>
    <m/>
    <x v="4"/>
    <s v="N/A"/>
    <m/>
    <x v="2"/>
  </r>
  <r>
    <n v="282"/>
    <m/>
    <m/>
    <m/>
    <m/>
    <m/>
    <m/>
    <m/>
    <m/>
    <m/>
    <x v="12"/>
    <m/>
    <m/>
    <m/>
    <m/>
    <m/>
    <x v="4"/>
    <s v="N/A"/>
    <m/>
    <x v="2"/>
  </r>
  <r>
    <n v="283"/>
    <m/>
    <m/>
    <m/>
    <m/>
    <m/>
    <m/>
    <m/>
    <m/>
    <m/>
    <x v="12"/>
    <m/>
    <m/>
    <m/>
    <m/>
    <m/>
    <x v="4"/>
    <s v="N/A"/>
    <m/>
    <x v="2"/>
  </r>
  <r>
    <n v="284"/>
    <m/>
    <m/>
    <m/>
    <m/>
    <m/>
    <m/>
    <m/>
    <m/>
    <m/>
    <x v="12"/>
    <m/>
    <m/>
    <m/>
    <m/>
    <m/>
    <x v="4"/>
    <s v="N/A"/>
    <m/>
    <x v="2"/>
  </r>
  <r>
    <n v="285"/>
    <m/>
    <m/>
    <m/>
    <m/>
    <m/>
    <m/>
    <m/>
    <m/>
    <m/>
    <x v="12"/>
    <m/>
    <m/>
    <m/>
    <m/>
    <m/>
    <x v="4"/>
    <s v="N/A"/>
    <m/>
    <x v="2"/>
  </r>
  <r>
    <n v="286"/>
    <m/>
    <m/>
    <m/>
    <m/>
    <m/>
    <m/>
    <m/>
    <m/>
    <m/>
    <x v="12"/>
    <m/>
    <m/>
    <m/>
    <m/>
    <m/>
    <x v="4"/>
    <s v="N/A"/>
    <m/>
    <x v="2"/>
  </r>
  <r>
    <n v="287"/>
    <m/>
    <m/>
    <m/>
    <m/>
    <m/>
    <m/>
    <m/>
    <m/>
    <m/>
    <x v="12"/>
    <m/>
    <m/>
    <m/>
    <m/>
    <m/>
    <x v="4"/>
    <s v="N/A"/>
    <m/>
    <x v="2"/>
  </r>
  <r>
    <n v="288"/>
    <m/>
    <m/>
    <m/>
    <m/>
    <m/>
    <m/>
    <m/>
    <m/>
    <m/>
    <x v="12"/>
    <m/>
    <m/>
    <m/>
    <m/>
    <m/>
    <x v="4"/>
    <s v="N/A"/>
    <m/>
    <x v="2"/>
  </r>
  <r>
    <n v="289"/>
    <m/>
    <m/>
    <m/>
    <m/>
    <m/>
    <m/>
    <m/>
    <m/>
    <m/>
    <x v="12"/>
    <m/>
    <m/>
    <m/>
    <m/>
    <m/>
    <x v="4"/>
    <s v="N/A"/>
    <m/>
    <x v="2"/>
  </r>
  <r>
    <n v="290"/>
    <m/>
    <m/>
    <m/>
    <m/>
    <m/>
    <m/>
    <m/>
    <m/>
    <m/>
    <x v="12"/>
    <m/>
    <m/>
    <m/>
    <m/>
    <m/>
    <x v="4"/>
    <s v="N/A"/>
    <m/>
    <x v="2"/>
  </r>
  <r>
    <n v="291"/>
    <m/>
    <m/>
    <m/>
    <m/>
    <m/>
    <m/>
    <m/>
    <m/>
    <m/>
    <x v="12"/>
    <m/>
    <m/>
    <m/>
    <m/>
    <m/>
    <x v="4"/>
    <s v="N/A"/>
    <m/>
    <x v="2"/>
  </r>
  <r>
    <n v="292"/>
    <m/>
    <m/>
    <m/>
    <m/>
    <m/>
    <m/>
    <m/>
    <m/>
    <m/>
    <x v="12"/>
    <m/>
    <m/>
    <m/>
    <m/>
    <m/>
    <x v="4"/>
    <s v="N/A"/>
    <m/>
    <x v="2"/>
  </r>
  <r>
    <n v="293"/>
    <m/>
    <m/>
    <m/>
    <m/>
    <m/>
    <m/>
    <m/>
    <m/>
    <m/>
    <x v="12"/>
    <m/>
    <m/>
    <m/>
    <m/>
    <m/>
    <x v="4"/>
    <s v="N/A"/>
    <m/>
    <x v="2"/>
  </r>
  <r>
    <n v="294"/>
    <m/>
    <m/>
    <m/>
    <m/>
    <m/>
    <m/>
    <m/>
    <m/>
    <m/>
    <x v="12"/>
    <m/>
    <m/>
    <m/>
    <m/>
    <m/>
    <x v="4"/>
    <s v="N/A"/>
    <m/>
    <x v="2"/>
  </r>
  <r>
    <n v="295"/>
    <m/>
    <m/>
    <m/>
    <m/>
    <m/>
    <m/>
    <m/>
    <m/>
    <m/>
    <x v="12"/>
    <m/>
    <m/>
    <m/>
    <m/>
    <m/>
    <x v="4"/>
    <s v="N/A"/>
    <m/>
    <x v="2"/>
  </r>
  <r>
    <n v="296"/>
    <m/>
    <m/>
    <m/>
    <m/>
    <m/>
    <m/>
    <m/>
    <m/>
    <m/>
    <x v="12"/>
    <m/>
    <m/>
    <m/>
    <m/>
    <m/>
    <x v="4"/>
    <s v="N/A"/>
    <m/>
    <x v="2"/>
  </r>
  <r>
    <n v="297"/>
    <m/>
    <m/>
    <m/>
    <m/>
    <m/>
    <m/>
    <m/>
    <m/>
    <m/>
    <x v="12"/>
    <m/>
    <m/>
    <m/>
    <m/>
    <m/>
    <x v="4"/>
    <s v="N/A"/>
    <m/>
    <x v="2"/>
  </r>
  <r>
    <n v="298"/>
    <m/>
    <m/>
    <m/>
    <m/>
    <m/>
    <m/>
    <m/>
    <m/>
    <m/>
    <x v="12"/>
    <m/>
    <m/>
    <m/>
    <m/>
    <m/>
    <x v="4"/>
    <s v="N/A"/>
    <m/>
    <x v="2"/>
  </r>
  <r>
    <n v="299"/>
    <m/>
    <m/>
    <m/>
    <m/>
    <m/>
    <m/>
    <m/>
    <m/>
    <m/>
    <x v="12"/>
    <m/>
    <m/>
    <m/>
    <m/>
    <m/>
    <x v="4"/>
    <s v="N/A"/>
    <m/>
    <x v="2"/>
  </r>
  <r>
    <n v="300"/>
    <m/>
    <m/>
    <m/>
    <m/>
    <m/>
    <m/>
    <m/>
    <m/>
    <m/>
    <x v="12"/>
    <m/>
    <m/>
    <m/>
    <m/>
    <m/>
    <x v="4"/>
    <s v="N/A"/>
    <m/>
    <x v="2"/>
  </r>
  <r>
    <n v="301"/>
    <m/>
    <m/>
    <m/>
    <m/>
    <m/>
    <m/>
    <m/>
    <m/>
    <m/>
    <x v="12"/>
    <m/>
    <m/>
    <m/>
    <m/>
    <m/>
    <x v="4"/>
    <s v="N/A"/>
    <m/>
    <x v="2"/>
  </r>
  <r>
    <n v="302"/>
    <m/>
    <m/>
    <m/>
    <m/>
    <m/>
    <m/>
    <m/>
    <m/>
    <m/>
    <x v="12"/>
    <m/>
    <m/>
    <m/>
    <m/>
    <m/>
    <x v="4"/>
    <s v="N/A"/>
    <m/>
    <x v="2"/>
  </r>
  <r>
    <n v="303"/>
    <m/>
    <m/>
    <m/>
    <m/>
    <m/>
    <m/>
    <m/>
    <m/>
    <m/>
    <x v="12"/>
    <m/>
    <m/>
    <m/>
    <m/>
    <m/>
    <x v="4"/>
    <s v="N/A"/>
    <m/>
    <x v="2"/>
  </r>
  <r>
    <n v="304"/>
    <m/>
    <m/>
    <m/>
    <m/>
    <m/>
    <m/>
    <m/>
    <m/>
    <m/>
    <x v="12"/>
    <m/>
    <m/>
    <m/>
    <m/>
    <m/>
    <x v="4"/>
    <s v="N/A"/>
    <m/>
    <x v="2"/>
  </r>
  <r>
    <n v="305"/>
    <m/>
    <m/>
    <m/>
    <m/>
    <m/>
    <m/>
    <m/>
    <m/>
    <m/>
    <x v="12"/>
    <m/>
    <m/>
    <m/>
    <m/>
    <m/>
    <x v="4"/>
    <s v="N/A"/>
    <m/>
    <x v="2"/>
  </r>
  <r>
    <n v="306"/>
    <m/>
    <m/>
    <m/>
    <m/>
    <m/>
    <m/>
    <m/>
    <m/>
    <m/>
    <x v="12"/>
    <m/>
    <m/>
    <m/>
    <m/>
    <m/>
    <x v="4"/>
    <s v="N/A"/>
    <m/>
    <x v="2"/>
  </r>
  <r>
    <n v="307"/>
    <m/>
    <m/>
    <m/>
    <m/>
    <m/>
    <m/>
    <m/>
    <m/>
    <m/>
    <x v="12"/>
    <m/>
    <m/>
    <m/>
    <m/>
    <m/>
    <x v="4"/>
    <s v="N/A"/>
    <m/>
    <x v="2"/>
  </r>
  <r>
    <n v="308"/>
    <m/>
    <m/>
    <m/>
    <m/>
    <m/>
    <m/>
    <m/>
    <m/>
    <m/>
    <x v="12"/>
    <m/>
    <m/>
    <m/>
    <m/>
    <m/>
    <x v="4"/>
    <s v="N/A"/>
    <m/>
    <x v="2"/>
  </r>
  <r>
    <n v="309"/>
    <m/>
    <m/>
    <m/>
    <m/>
    <m/>
    <m/>
    <m/>
    <m/>
    <m/>
    <x v="12"/>
    <m/>
    <m/>
    <m/>
    <m/>
    <m/>
    <x v="4"/>
    <s v="N/A"/>
    <m/>
    <x v="2"/>
  </r>
  <r>
    <n v="310"/>
    <m/>
    <m/>
    <m/>
    <m/>
    <m/>
    <m/>
    <m/>
    <m/>
    <m/>
    <x v="12"/>
    <m/>
    <m/>
    <m/>
    <m/>
    <m/>
    <x v="4"/>
    <s v="N/A"/>
    <m/>
    <x v="2"/>
  </r>
  <r>
    <n v="311"/>
    <m/>
    <m/>
    <m/>
    <m/>
    <m/>
    <m/>
    <m/>
    <m/>
    <m/>
    <x v="12"/>
    <m/>
    <m/>
    <m/>
    <m/>
    <m/>
    <x v="4"/>
    <s v="N/A"/>
    <m/>
    <x v="2"/>
  </r>
  <r>
    <n v="312"/>
    <m/>
    <m/>
    <m/>
    <m/>
    <m/>
    <m/>
    <m/>
    <m/>
    <m/>
    <x v="12"/>
    <m/>
    <m/>
    <m/>
    <m/>
    <m/>
    <x v="4"/>
    <s v="N/A"/>
    <m/>
    <x v="2"/>
  </r>
  <r>
    <n v="313"/>
    <m/>
    <m/>
    <m/>
    <m/>
    <m/>
    <m/>
    <m/>
    <m/>
    <m/>
    <x v="12"/>
    <m/>
    <m/>
    <m/>
    <m/>
    <m/>
    <x v="4"/>
    <s v="N/A"/>
    <m/>
    <x v="2"/>
  </r>
  <r>
    <n v="314"/>
    <m/>
    <m/>
    <m/>
    <m/>
    <m/>
    <m/>
    <m/>
    <m/>
    <m/>
    <x v="12"/>
    <m/>
    <m/>
    <m/>
    <m/>
    <m/>
    <x v="4"/>
    <s v="N/A"/>
    <m/>
    <x v="2"/>
  </r>
  <r>
    <n v="315"/>
    <m/>
    <m/>
    <m/>
    <m/>
    <m/>
    <m/>
    <m/>
    <m/>
    <m/>
    <x v="12"/>
    <m/>
    <m/>
    <m/>
    <m/>
    <m/>
    <x v="4"/>
    <s v="N/A"/>
    <m/>
    <x v="2"/>
  </r>
  <r>
    <n v="316"/>
    <m/>
    <m/>
    <m/>
    <m/>
    <m/>
    <m/>
    <m/>
    <m/>
    <m/>
    <x v="12"/>
    <m/>
    <m/>
    <m/>
    <m/>
    <m/>
    <x v="4"/>
    <s v="N/A"/>
    <m/>
    <x v="2"/>
  </r>
  <r>
    <n v="317"/>
    <m/>
    <m/>
    <m/>
    <m/>
    <m/>
    <m/>
    <m/>
    <m/>
    <m/>
    <x v="12"/>
    <m/>
    <m/>
    <m/>
    <m/>
    <m/>
    <x v="4"/>
    <s v="N/A"/>
    <m/>
    <x v="2"/>
  </r>
  <r>
    <n v="318"/>
    <m/>
    <m/>
    <m/>
    <m/>
    <m/>
    <m/>
    <m/>
    <m/>
    <m/>
    <x v="12"/>
    <m/>
    <m/>
    <m/>
    <m/>
    <m/>
    <x v="4"/>
    <s v="N/A"/>
    <m/>
    <x v="2"/>
  </r>
  <r>
    <n v="319"/>
    <m/>
    <m/>
    <m/>
    <m/>
    <m/>
    <m/>
    <m/>
    <m/>
    <m/>
    <x v="12"/>
    <m/>
    <m/>
    <m/>
    <m/>
    <m/>
    <x v="4"/>
    <s v="N/A"/>
    <m/>
    <x v="2"/>
  </r>
  <r>
    <n v="320"/>
    <m/>
    <m/>
    <m/>
    <m/>
    <m/>
    <m/>
    <m/>
    <m/>
    <m/>
    <x v="12"/>
    <m/>
    <m/>
    <m/>
    <m/>
    <m/>
    <x v="4"/>
    <s v="N/A"/>
    <m/>
    <x v="2"/>
  </r>
  <r>
    <n v="321"/>
    <m/>
    <m/>
    <m/>
    <m/>
    <m/>
    <m/>
    <m/>
    <m/>
    <m/>
    <x v="12"/>
    <m/>
    <m/>
    <m/>
    <m/>
    <m/>
    <x v="4"/>
    <s v="N/A"/>
    <m/>
    <x v="2"/>
  </r>
  <r>
    <n v="322"/>
    <m/>
    <m/>
    <m/>
    <m/>
    <m/>
    <m/>
    <m/>
    <m/>
    <m/>
    <x v="12"/>
    <m/>
    <m/>
    <m/>
    <m/>
    <m/>
    <x v="4"/>
    <s v="N/A"/>
    <m/>
    <x v="2"/>
  </r>
  <r>
    <n v="323"/>
    <m/>
    <m/>
    <m/>
    <m/>
    <m/>
    <m/>
    <m/>
    <m/>
    <m/>
    <x v="12"/>
    <m/>
    <m/>
    <m/>
    <m/>
    <m/>
    <x v="4"/>
    <s v="N/A"/>
    <m/>
    <x v="2"/>
  </r>
  <r>
    <n v="324"/>
    <m/>
    <m/>
    <m/>
    <m/>
    <m/>
    <m/>
    <m/>
    <m/>
    <m/>
    <x v="12"/>
    <m/>
    <m/>
    <m/>
    <m/>
    <m/>
    <x v="4"/>
    <s v="N/A"/>
    <m/>
    <x v="2"/>
  </r>
  <r>
    <n v="325"/>
    <m/>
    <m/>
    <m/>
    <m/>
    <m/>
    <m/>
    <m/>
    <m/>
    <m/>
    <x v="12"/>
    <m/>
    <m/>
    <m/>
    <m/>
    <m/>
    <x v="4"/>
    <s v="N/A"/>
    <m/>
    <x v="2"/>
  </r>
  <r>
    <n v="326"/>
    <m/>
    <m/>
    <m/>
    <m/>
    <m/>
    <m/>
    <m/>
    <m/>
    <m/>
    <x v="12"/>
    <m/>
    <m/>
    <m/>
    <m/>
    <m/>
    <x v="4"/>
    <s v="N/A"/>
    <m/>
    <x v="2"/>
  </r>
  <r>
    <n v="327"/>
    <m/>
    <m/>
    <m/>
    <m/>
    <m/>
    <m/>
    <m/>
    <m/>
    <m/>
    <x v="12"/>
    <m/>
    <m/>
    <m/>
    <m/>
    <m/>
    <x v="4"/>
    <s v="N/A"/>
    <m/>
    <x v="2"/>
  </r>
  <r>
    <n v="328"/>
    <m/>
    <m/>
    <m/>
    <m/>
    <m/>
    <m/>
    <m/>
    <m/>
    <m/>
    <x v="12"/>
    <m/>
    <m/>
    <m/>
    <m/>
    <m/>
    <x v="4"/>
    <s v="N/A"/>
    <m/>
    <x v="2"/>
  </r>
  <r>
    <n v="329"/>
    <m/>
    <m/>
    <m/>
    <m/>
    <m/>
    <m/>
    <m/>
    <m/>
    <m/>
    <x v="12"/>
    <m/>
    <m/>
    <m/>
    <m/>
    <m/>
    <x v="4"/>
    <s v="N/A"/>
    <m/>
    <x v="2"/>
  </r>
  <r>
    <n v="330"/>
    <m/>
    <m/>
    <m/>
    <m/>
    <m/>
    <m/>
    <m/>
    <m/>
    <m/>
    <x v="12"/>
    <m/>
    <m/>
    <m/>
    <m/>
    <m/>
    <x v="4"/>
    <s v="N/A"/>
    <m/>
    <x v="2"/>
  </r>
  <r>
    <n v="331"/>
    <m/>
    <m/>
    <m/>
    <m/>
    <m/>
    <m/>
    <m/>
    <m/>
    <m/>
    <x v="12"/>
    <m/>
    <m/>
    <m/>
    <m/>
    <m/>
    <x v="4"/>
    <s v="N/A"/>
    <m/>
    <x v="2"/>
  </r>
  <r>
    <n v="332"/>
    <m/>
    <m/>
    <m/>
    <m/>
    <m/>
    <m/>
    <m/>
    <m/>
    <m/>
    <x v="12"/>
    <m/>
    <m/>
    <m/>
    <m/>
    <m/>
    <x v="4"/>
    <s v="N/A"/>
    <m/>
    <x v="2"/>
  </r>
  <r>
    <n v="333"/>
    <m/>
    <m/>
    <m/>
    <m/>
    <m/>
    <m/>
    <m/>
    <m/>
    <m/>
    <x v="12"/>
    <m/>
    <m/>
    <m/>
    <m/>
    <m/>
    <x v="4"/>
    <s v="N/A"/>
    <m/>
    <x v="2"/>
  </r>
  <r>
    <n v="334"/>
    <m/>
    <m/>
    <m/>
    <m/>
    <m/>
    <m/>
    <m/>
    <m/>
    <m/>
    <x v="12"/>
    <m/>
    <m/>
    <m/>
    <m/>
    <m/>
    <x v="4"/>
    <s v="N/A"/>
    <m/>
    <x v="2"/>
  </r>
  <r>
    <n v="335"/>
    <m/>
    <m/>
    <m/>
    <m/>
    <m/>
    <m/>
    <m/>
    <m/>
    <m/>
    <x v="12"/>
    <m/>
    <m/>
    <m/>
    <m/>
    <m/>
    <x v="4"/>
    <s v="N/A"/>
    <m/>
    <x v="2"/>
  </r>
  <r>
    <n v="336"/>
    <m/>
    <m/>
    <m/>
    <m/>
    <m/>
    <m/>
    <m/>
    <m/>
    <m/>
    <x v="12"/>
    <m/>
    <m/>
    <m/>
    <m/>
    <m/>
    <x v="4"/>
    <s v="N/A"/>
    <m/>
    <x v="2"/>
  </r>
  <r>
    <n v="337"/>
    <m/>
    <m/>
    <m/>
    <m/>
    <m/>
    <m/>
    <m/>
    <m/>
    <m/>
    <x v="12"/>
    <m/>
    <m/>
    <m/>
    <m/>
    <m/>
    <x v="4"/>
    <s v="N/A"/>
    <m/>
    <x v="2"/>
  </r>
  <r>
    <n v="338"/>
    <m/>
    <m/>
    <m/>
    <m/>
    <m/>
    <m/>
    <m/>
    <m/>
    <m/>
    <x v="12"/>
    <m/>
    <m/>
    <m/>
    <m/>
    <m/>
    <x v="4"/>
    <s v="N/A"/>
    <m/>
    <x v="2"/>
  </r>
  <r>
    <n v="339"/>
    <m/>
    <m/>
    <m/>
    <m/>
    <m/>
    <m/>
    <m/>
    <m/>
    <m/>
    <x v="12"/>
    <m/>
    <m/>
    <m/>
    <m/>
    <m/>
    <x v="4"/>
    <s v="N/A"/>
    <m/>
    <x v="2"/>
  </r>
  <r>
    <n v="340"/>
    <m/>
    <m/>
    <m/>
    <m/>
    <m/>
    <m/>
    <m/>
    <m/>
    <m/>
    <x v="12"/>
    <m/>
    <m/>
    <m/>
    <m/>
    <m/>
    <x v="4"/>
    <s v="N/A"/>
    <m/>
    <x v="2"/>
  </r>
  <r>
    <n v="341"/>
    <m/>
    <m/>
    <m/>
    <m/>
    <m/>
    <m/>
    <m/>
    <m/>
    <m/>
    <x v="12"/>
    <m/>
    <m/>
    <m/>
    <m/>
    <m/>
    <x v="4"/>
    <s v="N/A"/>
    <m/>
    <x v="2"/>
  </r>
  <r>
    <n v="342"/>
    <m/>
    <m/>
    <m/>
    <m/>
    <m/>
    <m/>
    <m/>
    <m/>
    <m/>
    <x v="12"/>
    <m/>
    <m/>
    <m/>
    <m/>
    <m/>
    <x v="4"/>
    <s v="N/A"/>
    <m/>
    <x v="2"/>
  </r>
  <r>
    <n v="343"/>
    <m/>
    <m/>
    <m/>
    <m/>
    <m/>
    <m/>
    <m/>
    <m/>
    <m/>
    <x v="12"/>
    <m/>
    <m/>
    <m/>
    <m/>
    <m/>
    <x v="4"/>
    <s v="N/A"/>
    <m/>
    <x v="2"/>
  </r>
  <r>
    <n v="344"/>
    <m/>
    <m/>
    <m/>
    <m/>
    <m/>
    <m/>
    <m/>
    <m/>
    <m/>
    <x v="12"/>
    <m/>
    <m/>
    <m/>
    <m/>
    <m/>
    <x v="4"/>
    <s v="N/A"/>
    <m/>
    <x v="2"/>
  </r>
  <r>
    <n v="345"/>
    <m/>
    <m/>
    <m/>
    <m/>
    <m/>
    <m/>
    <m/>
    <m/>
    <m/>
    <x v="12"/>
    <m/>
    <m/>
    <m/>
    <m/>
    <m/>
    <x v="4"/>
    <s v="N/A"/>
    <m/>
    <x v="2"/>
  </r>
  <r>
    <n v="346"/>
    <m/>
    <m/>
    <m/>
    <m/>
    <m/>
    <m/>
    <m/>
    <m/>
    <m/>
    <x v="12"/>
    <m/>
    <m/>
    <m/>
    <m/>
    <m/>
    <x v="4"/>
    <s v="N/A"/>
    <m/>
    <x v="2"/>
  </r>
  <r>
    <n v="347"/>
    <m/>
    <m/>
    <m/>
    <m/>
    <m/>
    <m/>
    <m/>
    <m/>
    <m/>
    <x v="12"/>
    <m/>
    <m/>
    <m/>
    <m/>
    <m/>
    <x v="4"/>
    <s v="N/A"/>
    <m/>
    <x v="2"/>
  </r>
  <r>
    <n v="348"/>
    <m/>
    <m/>
    <m/>
    <m/>
    <m/>
    <m/>
    <m/>
    <m/>
    <m/>
    <x v="12"/>
    <m/>
    <m/>
    <m/>
    <m/>
    <m/>
    <x v="4"/>
    <s v="N/A"/>
    <m/>
    <x v="2"/>
  </r>
  <r>
    <n v="349"/>
    <m/>
    <m/>
    <m/>
    <m/>
    <m/>
    <m/>
    <m/>
    <m/>
    <m/>
    <x v="12"/>
    <m/>
    <m/>
    <m/>
    <m/>
    <m/>
    <x v="4"/>
    <s v="N/A"/>
    <m/>
    <x v="2"/>
  </r>
  <r>
    <n v="350"/>
    <m/>
    <m/>
    <m/>
    <m/>
    <m/>
    <m/>
    <m/>
    <m/>
    <m/>
    <x v="12"/>
    <m/>
    <m/>
    <m/>
    <m/>
    <m/>
    <x v="4"/>
    <s v="N/A"/>
    <m/>
    <x v="2"/>
  </r>
  <r>
    <n v="351"/>
    <m/>
    <m/>
    <m/>
    <m/>
    <m/>
    <m/>
    <m/>
    <m/>
    <m/>
    <x v="12"/>
    <m/>
    <m/>
    <m/>
    <m/>
    <m/>
    <x v="4"/>
    <s v="N/A"/>
    <m/>
    <x v="2"/>
  </r>
  <r>
    <n v="352"/>
    <m/>
    <m/>
    <m/>
    <m/>
    <m/>
    <m/>
    <m/>
    <m/>
    <m/>
    <x v="12"/>
    <m/>
    <m/>
    <m/>
    <m/>
    <m/>
    <x v="4"/>
    <s v="N/A"/>
    <m/>
    <x v="2"/>
  </r>
  <r>
    <n v="353"/>
    <m/>
    <m/>
    <m/>
    <m/>
    <m/>
    <m/>
    <m/>
    <m/>
    <m/>
    <x v="12"/>
    <m/>
    <m/>
    <m/>
    <m/>
    <m/>
    <x v="4"/>
    <s v="N/A"/>
    <m/>
    <x v="2"/>
  </r>
  <r>
    <n v="354"/>
    <m/>
    <m/>
    <m/>
    <m/>
    <m/>
    <m/>
    <m/>
    <m/>
    <m/>
    <x v="12"/>
    <m/>
    <m/>
    <m/>
    <m/>
    <m/>
    <x v="4"/>
    <s v="N/A"/>
    <m/>
    <x v="2"/>
  </r>
  <r>
    <n v="355"/>
    <m/>
    <m/>
    <m/>
    <m/>
    <m/>
    <m/>
    <m/>
    <m/>
    <m/>
    <x v="12"/>
    <m/>
    <m/>
    <m/>
    <m/>
    <m/>
    <x v="4"/>
    <s v="N/A"/>
    <m/>
    <x v="2"/>
  </r>
  <r>
    <n v="356"/>
    <m/>
    <m/>
    <m/>
    <m/>
    <m/>
    <m/>
    <m/>
    <m/>
    <m/>
    <x v="12"/>
    <m/>
    <m/>
    <m/>
    <m/>
    <m/>
    <x v="4"/>
    <s v="N/A"/>
    <m/>
    <x v="2"/>
  </r>
  <r>
    <n v="357"/>
    <m/>
    <m/>
    <m/>
    <m/>
    <m/>
    <m/>
    <m/>
    <m/>
    <m/>
    <x v="12"/>
    <m/>
    <m/>
    <m/>
    <m/>
    <m/>
    <x v="4"/>
    <s v="N/A"/>
    <m/>
    <x v="2"/>
  </r>
  <r>
    <n v="358"/>
    <m/>
    <m/>
    <m/>
    <m/>
    <m/>
    <m/>
    <m/>
    <m/>
    <m/>
    <x v="12"/>
    <m/>
    <m/>
    <m/>
    <m/>
    <m/>
    <x v="4"/>
    <s v="N/A"/>
    <m/>
    <x v="2"/>
  </r>
  <r>
    <n v="359"/>
    <m/>
    <m/>
    <m/>
    <m/>
    <m/>
    <m/>
    <m/>
    <m/>
    <m/>
    <x v="12"/>
    <m/>
    <m/>
    <m/>
    <m/>
    <m/>
    <x v="4"/>
    <s v="N/A"/>
    <m/>
    <x v="2"/>
  </r>
  <r>
    <n v="360"/>
    <m/>
    <m/>
    <m/>
    <m/>
    <m/>
    <m/>
    <m/>
    <m/>
    <m/>
    <x v="12"/>
    <m/>
    <m/>
    <m/>
    <m/>
    <m/>
    <x v="4"/>
    <s v="N/A"/>
    <m/>
    <x v="2"/>
  </r>
  <r>
    <n v="361"/>
    <m/>
    <m/>
    <m/>
    <m/>
    <m/>
    <m/>
    <m/>
    <m/>
    <m/>
    <x v="12"/>
    <m/>
    <m/>
    <m/>
    <m/>
    <m/>
    <x v="4"/>
    <s v="N/A"/>
    <m/>
    <x v="2"/>
  </r>
  <r>
    <n v="362"/>
    <m/>
    <m/>
    <m/>
    <m/>
    <m/>
    <m/>
    <m/>
    <m/>
    <m/>
    <x v="12"/>
    <m/>
    <m/>
    <m/>
    <m/>
    <m/>
    <x v="4"/>
    <s v="N/A"/>
    <m/>
    <x v="2"/>
  </r>
  <r>
    <n v="363"/>
    <m/>
    <m/>
    <m/>
    <m/>
    <m/>
    <m/>
    <m/>
    <m/>
    <m/>
    <x v="12"/>
    <m/>
    <m/>
    <m/>
    <m/>
    <m/>
    <x v="4"/>
    <s v="N/A"/>
    <m/>
    <x v="2"/>
  </r>
  <r>
    <n v="364"/>
    <m/>
    <m/>
    <m/>
    <m/>
    <m/>
    <m/>
    <m/>
    <m/>
    <m/>
    <x v="12"/>
    <m/>
    <m/>
    <m/>
    <m/>
    <m/>
    <x v="4"/>
    <s v="N/A"/>
    <m/>
    <x v="2"/>
  </r>
  <r>
    <n v="365"/>
    <m/>
    <m/>
    <m/>
    <m/>
    <m/>
    <m/>
    <m/>
    <m/>
    <m/>
    <x v="12"/>
    <m/>
    <m/>
    <m/>
    <m/>
    <m/>
    <x v="4"/>
    <s v="N/A"/>
    <m/>
    <x v="2"/>
  </r>
  <r>
    <n v="366"/>
    <m/>
    <m/>
    <m/>
    <m/>
    <m/>
    <m/>
    <m/>
    <m/>
    <m/>
    <x v="12"/>
    <m/>
    <m/>
    <m/>
    <m/>
    <m/>
    <x v="4"/>
    <s v="N/A"/>
    <m/>
    <x v="2"/>
  </r>
  <r>
    <n v="367"/>
    <m/>
    <m/>
    <m/>
    <m/>
    <m/>
    <m/>
    <m/>
    <m/>
    <m/>
    <x v="12"/>
    <m/>
    <m/>
    <m/>
    <m/>
    <m/>
    <x v="4"/>
    <s v="N/A"/>
    <m/>
    <x v="2"/>
  </r>
  <r>
    <n v="368"/>
    <m/>
    <m/>
    <m/>
    <m/>
    <m/>
    <m/>
    <m/>
    <m/>
    <m/>
    <x v="12"/>
    <m/>
    <m/>
    <m/>
    <m/>
    <m/>
    <x v="4"/>
    <s v="N/A"/>
    <m/>
    <x v="2"/>
  </r>
  <r>
    <n v="369"/>
    <m/>
    <m/>
    <m/>
    <m/>
    <m/>
    <m/>
    <m/>
    <m/>
    <m/>
    <x v="12"/>
    <m/>
    <m/>
    <m/>
    <m/>
    <m/>
    <x v="4"/>
    <s v="N/A"/>
    <m/>
    <x v="2"/>
  </r>
  <r>
    <n v="370"/>
    <m/>
    <m/>
    <m/>
    <m/>
    <m/>
    <m/>
    <m/>
    <m/>
    <m/>
    <x v="12"/>
    <m/>
    <m/>
    <m/>
    <m/>
    <m/>
    <x v="4"/>
    <s v="N/A"/>
    <m/>
    <x v="2"/>
  </r>
  <r>
    <n v="371"/>
    <m/>
    <m/>
    <m/>
    <m/>
    <m/>
    <m/>
    <m/>
    <m/>
    <m/>
    <x v="12"/>
    <m/>
    <m/>
    <m/>
    <m/>
    <m/>
    <x v="4"/>
    <s v="N/A"/>
    <m/>
    <x v="2"/>
  </r>
  <r>
    <n v="372"/>
    <m/>
    <m/>
    <m/>
    <m/>
    <m/>
    <m/>
    <m/>
    <m/>
    <m/>
    <x v="12"/>
    <m/>
    <m/>
    <m/>
    <m/>
    <m/>
    <x v="4"/>
    <s v="N/A"/>
    <m/>
    <x v="2"/>
  </r>
  <r>
    <n v="373"/>
    <m/>
    <m/>
    <m/>
    <m/>
    <m/>
    <m/>
    <m/>
    <m/>
    <m/>
    <x v="12"/>
    <m/>
    <m/>
    <m/>
    <m/>
    <m/>
    <x v="4"/>
    <s v="N/A"/>
    <m/>
    <x v="2"/>
  </r>
  <r>
    <n v="374"/>
    <m/>
    <m/>
    <m/>
    <m/>
    <m/>
    <m/>
    <m/>
    <m/>
    <m/>
    <x v="12"/>
    <m/>
    <m/>
    <m/>
    <m/>
    <m/>
    <x v="4"/>
    <s v="N/A"/>
    <m/>
    <x v="2"/>
  </r>
  <r>
    <n v="375"/>
    <m/>
    <m/>
    <m/>
    <m/>
    <m/>
    <m/>
    <m/>
    <m/>
    <m/>
    <x v="12"/>
    <m/>
    <m/>
    <m/>
    <m/>
    <m/>
    <x v="4"/>
    <s v="N/A"/>
    <m/>
    <x v="2"/>
  </r>
  <r>
    <n v="376"/>
    <m/>
    <m/>
    <m/>
    <m/>
    <m/>
    <m/>
    <m/>
    <m/>
    <m/>
    <x v="12"/>
    <m/>
    <m/>
    <m/>
    <m/>
    <m/>
    <x v="4"/>
    <s v="N/A"/>
    <m/>
    <x v="2"/>
  </r>
  <r>
    <n v="377"/>
    <m/>
    <m/>
    <m/>
    <m/>
    <m/>
    <m/>
    <m/>
    <m/>
    <m/>
    <x v="12"/>
    <m/>
    <m/>
    <m/>
    <m/>
    <m/>
    <x v="4"/>
    <s v="N/A"/>
    <m/>
    <x v="2"/>
  </r>
  <r>
    <n v="378"/>
    <m/>
    <m/>
    <m/>
    <m/>
    <m/>
    <m/>
    <m/>
    <m/>
    <m/>
    <x v="12"/>
    <m/>
    <m/>
    <m/>
    <m/>
    <m/>
    <x v="4"/>
    <s v="N/A"/>
    <m/>
    <x v="2"/>
  </r>
  <r>
    <n v="379"/>
    <m/>
    <m/>
    <m/>
    <m/>
    <m/>
    <m/>
    <m/>
    <m/>
    <m/>
    <x v="12"/>
    <m/>
    <m/>
    <m/>
    <m/>
    <m/>
    <x v="4"/>
    <s v="N/A"/>
    <m/>
    <x v="2"/>
  </r>
  <r>
    <n v="380"/>
    <m/>
    <m/>
    <m/>
    <m/>
    <m/>
    <m/>
    <m/>
    <m/>
    <m/>
    <x v="12"/>
    <m/>
    <m/>
    <m/>
    <m/>
    <m/>
    <x v="4"/>
    <s v="N/A"/>
    <m/>
    <x v="2"/>
  </r>
  <r>
    <n v="381"/>
    <m/>
    <m/>
    <m/>
    <m/>
    <m/>
    <m/>
    <m/>
    <m/>
    <m/>
    <x v="12"/>
    <m/>
    <m/>
    <m/>
    <m/>
    <m/>
    <x v="4"/>
    <s v="N/A"/>
    <m/>
    <x v="2"/>
  </r>
  <r>
    <n v="382"/>
    <m/>
    <m/>
    <m/>
    <m/>
    <m/>
    <m/>
    <m/>
    <m/>
    <m/>
    <x v="12"/>
    <m/>
    <m/>
    <m/>
    <m/>
    <m/>
    <x v="4"/>
    <s v="N/A"/>
    <m/>
    <x v="2"/>
  </r>
  <r>
    <n v="383"/>
    <m/>
    <m/>
    <m/>
    <m/>
    <m/>
    <m/>
    <m/>
    <m/>
    <m/>
    <x v="12"/>
    <m/>
    <m/>
    <m/>
    <m/>
    <m/>
    <x v="4"/>
    <s v="N/A"/>
    <m/>
    <x v="2"/>
  </r>
  <r>
    <n v="384"/>
    <m/>
    <m/>
    <m/>
    <m/>
    <m/>
    <m/>
    <m/>
    <m/>
    <m/>
    <x v="12"/>
    <m/>
    <m/>
    <m/>
    <m/>
    <m/>
    <x v="4"/>
    <s v="N/A"/>
    <m/>
    <x v="2"/>
  </r>
  <r>
    <n v="385"/>
    <m/>
    <m/>
    <m/>
    <m/>
    <m/>
    <m/>
    <m/>
    <m/>
    <m/>
    <x v="12"/>
    <m/>
    <m/>
    <m/>
    <m/>
    <m/>
    <x v="4"/>
    <s v="N/A"/>
    <m/>
    <x v="2"/>
  </r>
  <r>
    <n v="386"/>
    <m/>
    <m/>
    <m/>
    <m/>
    <m/>
    <m/>
    <m/>
    <m/>
    <m/>
    <x v="12"/>
    <m/>
    <m/>
    <m/>
    <m/>
    <m/>
    <x v="4"/>
    <s v="N/A"/>
    <m/>
    <x v="2"/>
  </r>
  <r>
    <n v="387"/>
    <m/>
    <m/>
    <m/>
    <m/>
    <m/>
    <m/>
    <m/>
    <m/>
    <m/>
    <x v="12"/>
    <m/>
    <m/>
    <m/>
    <m/>
    <m/>
    <x v="4"/>
    <s v="N/A"/>
    <m/>
    <x v="2"/>
  </r>
  <r>
    <n v="388"/>
    <m/>
    <m/>
    <m/>
    <m/>
    <m/>
    <m/>
    <m/>
    <m/>
    <m/>
    <x v="12"/>
    <m/>
    <m/>
    <m/>
    <m/>
    <m/>
    <x v="4"/>
    <s v="N/A"/>
    <m/>
    <x v="2"/>
  </r>
  <r>
    <n v="389"/>
    <m/>
    <m/>
    <m/>
    <m/>
    <m/>
    <m/>
    <m/>
    <m/>
    <m/>
    <x v="12"/>
    <m/>
    <m/>
    <m/>
    <m/>
    <m/>
    <x v="4"/>
    <s v="N/A"/>
    <m/>
    <x v="2"/>
  </r>
  <r>
    <n v="390"/>
    <m/>
    <m/>
    <m/>
    <m/>
    <m/>
    <m/>
    <m/>
    <m/>
    <m/>
    <x v="12"/>
    <m/>
    <m/>
    <m/>
    <m/>
    <m/>
    <x v="4"/>
    <s v="N/A"/>
    <m/>
    <x v="2"/>
  </r>
  <r>
    <n v="391"/>
    <m/>
    <m/>
    <m/>
    <m/>
    <m/>
    <m/>
    <m/>
    <m/>
    <m/>
    <x v="12"/>
    <m/>
    <m/>
    <m/>
    <m/>
    <m/>
    <x v="4"/>
    <s v="N/A"/>
    <m/>
    <x v="2"/>
  </r>
  <r>
    <n v="392"/>
    <m/>
    <m/>
    <m/>
    <m/>
    <m/>
    <m/>
    <m/>
    <m/>
    <m/>
    <x v="12"/>
    <m/>
    <m/>
    <m/>
    <m/>
    <m/>
    <x v="4"/>
    <s v="N/A"/>
    <m/>
    <x v="2"/>
  </r>
  <r>
    <n v="393"/>
    <m/>
    <m/>
    <m/>
    <m/>
    <m/>
    <m/>
    <m/>
    <m/>
    <m/>
    <x v="12"/>
    <m/>
    <m/>
    <m/>
    <m/>
    <m/>
    <x v="4"/>
    <s v="N/A"/>
    <m/>
    <x v="2"/>
  </r>
  <r>
    <n v="394"/>
    <m/>
    <m/>
    <m/>
    <m/>
    <m/>
    <m/>
    <m/>
    <m/>
    <m/>
    <x v="12"/>
    <m/>
    <m/>
    <m/>
    <m/>
    <m/>
    <x v="4"/>
    <s v="N/A"/>
    <m/>
    <x v="2"/>
  </r>
  <r>
    <n v="395"/>
    <m/>
    <m/>
    <m/>
    <m/>
    <m/>
    <m/>
    <m/>
    <m/>
    <m/>
    <x v="12"/>
    <m/>
    <m/>
    <m/>
    <m/>
    <m/>
    <x v="4"/>
    <s v="N/A"/>
    <m/>
    <x v="2"/>
  </r>
  <r>
    <n v="396"/>
    <m/>
    <m/>
    <m/>
    <m/>
    <m/>
    <m/>
    <m/>
    <m/>
    <m/>
    <x v="12"/>
    <m/>
    <m/>
    <m/>
    <m/>
    <m/>
    <x v="4"/>
    <s v="N/A"/>
    <m/>
    <x v="2"/>
  </r>
  <r>
    <n v="397"/>
    <m/>
    <m/>
    <m/>
    <m/>
    <m/>
    <m/>
    <m/>
    <m/>
    <m/>
    <x v="12"/>
    <m/>
    <m/>
    <m/>
    <m/>
    <m/>
    <x v="4"/>
    <s v="N/A"/>
    <m/>
    <x v="2"/>
  </r>
  <r>
    <n v="398"/>
    <m/>
    <m/>
    <m/>
    <m/>
    <m/>
    <m/>
    <m/>
    <m/>
    <m/>
    <x v="12"/>
    <m/>
    <m/>
    <m/>
    <m/>
    <m/>
    <x v="4"/>
    <s v="N/A"/>
    <m/>
    <x v="2"/>
  </r>
  <r>
    <n v="399"/>
    <m/>
    <m/>
    <m/>
    <m/>
    <m/>
    <m/>
    <m/>
    <m/>
    <m/>
    <x v="12"/>
    <m/>
    <m/>
    <m/>
    <m/>
    <m/>
    <x v="4"/>
    <s v="N/A"/>
    <m/>
    <x v="2"/>
  </r>
  <r>
    <n v="400"/>
    <m/>
    <m/>
    <m/>
    <m/>
    <m/>
    <m/>
    <m/>
    <m/>
    <m/>
    <x v="12"/>
    <m/>
    <m/>
    <m/>
    <m/>
    <m/>
    <x v="4"/>
    <s v="N/A"/>
    <m/>
    <x v="2"/>
  </r>
  <r>
    <n v="401"/>
    <m/>
    <m/>
    <m/>
    <m/>
    <m/>
    <m/>
    <m/>
    <m/>
    <m/>
    <x v="12"/>
    <m/>
    <m/>
    <m/>
    <m/>
    <m/>
    <x v="4"/>
    <s v="N/A"/>
    <m/>
    <x v="2"/>
  </r>
  <r>
    <n v="402"/>
    <m/>
    <m/>
    <m/>
    <m/>
    <m/>
    <m/>
    <m/>
    <m/>
    <m/>
    <x v="12"/>
    <m/>
    <m/>
    <m/>
    <m/>
    <m/>
    <x v="4"/>
    <s v="N/A"/>
    <m/>
    <x v="2"/>
  </r>
  <r>
    <n v="403"/>
    <m/>
    <m/>
    <m/>
    <m/>
    <m/>
    <m/>
    <m/>
    <m/>
    <m/>
    <x v="12"/>
    <m/>
    <m/>
    <m/>
    <m/>
    <m/>
    <x v="4"/>
    <s v="N/A"/>
    <m/>
    <x v="2"/>
  </r>
  <r>
    <n v="404"/>
    <m/>
    <m/>
    <m/>
    <m/>
    <m/>
    <m/>
    <m/>
    <m/>
    <m/>
    <x v="12"/>
    <m/>
    <m/>
    <m/>
    <m/>
    <m/>
    <x v="4"/>
    <s v="N/A"/>
    <m/>
    <x v="2"/>
  </r>
  <r>
    <n v="405"/>
    <m/>
    <m/>
    <m/>
    <m/>
    <m/>
    <m/>
    <m/>
    <m/>
    <m/>
    <x v="12"/>
    <m/>
    <m/>
    <m/>
    <m/>
    <m/>
    <x v="4"/>
    <s v="N/A"/>
    <m/>
    <x v="2"/>
  </r>
  <r>
    <n v="406"/>
    <m/>
    <m/>
    <m/>
    <m/>
    <m/>
    <m/>
    <m/>
    <m/>
    <m/>
    <x v="12"/>
    <m/>
    <m/>
    <m/>
    <m/>
    <m/>
    <x v="4"/>
    <s v="N/A"/>
    <m/>
    <x v="2"/>
  </r>
  <r>
    <n v="407"/>
    <m/>
    <m/>
    <m/>
    <m/>
    <m/>
    <m/>
    <m/>
    <m/>
    <m/>
    <x v="12"/>
    <m/>
    <m/>
    <m/>
    <m/>
    <m/>
    <x v="4"/>
    <s v="N/A"/>
    <m/>
    <x v="2"/>
  </r>
  <r>
    <n v="408"/>
    <m/>
    <m/>
    <m/>
    <m/>
    <m/>
    <m/>
    <m/>
    <m/>
    <m/>
    <x v="12"/>
    <m/>
    <m/>
    <m/>
    <m/>
    <m/>
    <x v="4"/>
    <s v="N/A"/>
    <m/>
    <x v="2"/>
  </r>
  <r>
    <n v="409"/>
    <m/>
    <m/>
    <m/>
    <m/>
    <m/>
    <m/>
    <m/>
    <m/>
    <m/>
    <x v="12"/>
    <m/>
    <m/>
    <m/>
    <m/>
    <m/>
    <x v="4"/>
    <s v="N/A"/>
    <m/>
    <x v="2"/>
  </r>
  <r>
    <n v="410"/>
    <m/>
    <m/>
    <m/>
    <m/>
    <m/>
    <m/>
    <m/>
    <m/>
    <m/>
    <x v="12"/>
    <m/>
    <m/>
    <m/>
    <m/>
    <m/>
    <x v="4"/>
    <s v="N/A"/>
    <m/>
    <x v="2"/>
  </r>
  <r>
    <n v="411"/>
    <m/>
    <m/>
    <m/>
    <m/>
    <m/>
    <m/>
    <m/>
    <m/>
    <m/>
    <x v="12"/>
    <m/>
    <m/>
    <m/>
    <m/>
    <m/>
    <x v="4"/>
    <s v="N/A"/>
    <m/>
    <x v="2"/>
  </r>
  <r>
    <n v="412"/>
    <m/>
    <m/>
    <m/>
    <m/>
    <m/>
    <m/>
    <m/>
    <m/>
    <m/>
    <x v="12"/>
    <m/>
    <m/>
    <m/>
    <m/>
    <m/>
    <x v="4"/>
    <s v="N/A"/>
    <m/>
    <x v="2"/>
  </r>
  <r>
    <n v="413"/>
    <m/>
    <m/>
    <m/>
    <m/>
    <m/>
    <m/>
    <m/>
    <m/>
    <m/>
    <x v="12"/>
    <m/>
    <m/>
    <m/>
    <m/>
    <m/>
    <x v="4"/>
    <s v="N/A"/>
    <m/>
    <x v="2"/>
  </r>
  <r>
    <n v="414"/>
    <m/>
    <m/>
    <m/>
    <m/>
    <m/>
    <m/>
    <m/>
    <m/>
    <m/>
    <x v="12"/>
    <m/>
    <m/>
    <m/>
    <m/>
    <m/>
    <x v="4"/>
    <s v="N/A"/>
    <m/>
    <x v="2"/>
  </r>
  <r>
    <n v="415"/>
    <m/>
    <m/>
    <m/>
    <m/>
    <m/>
    <m/>
    <m/>
    <m/>
    <m/>
    <x v="12"/>
    <m/>
    <m/>
    <m/>
    <m/>
    <m/>
    <x v="4"/>
    <s v="N/A"/>
    <m/>
    <x v="2"/>
  </r>
  <r>
    <n v="416"/>
    <m/>
    <m/>
    <m/>
    <m/>
    <m/>
    <m/>
    <m/>
    <m/>
    <m/>
    <x v="12"/>
    <m/>
    <m/>
    <m/>
    <m/>
    <m/>
    <x v="4"/>
    <s v="N/A"/>
    <m/>
    <x v="2"/>
  </r>
  <r>
    <n v="417"/>
    <m/>
    <m/>
    <m/>
    <m/>
    <m/>
    <m/>
    <m/>
    <m/>
    <m/>
    <x v="12"/>
    <m/>
    <m/>
    <m/>
    <m/>
    <m/>
    <x v="4"/>
    <s v="N/A"/>
    <m/>
    <x v="2"/>
  </r>
  <r>
    <n v="418"/>
    <m/>
    <m/>
    <m/>
    <m/>
    <m/>
    <m/>
    <m/>
    <m/>
    <m/>
    <x v="12"/>
    <m/>
    <m/>
    <m/>
    <m/>
    <m/>
    <x v="4"/>
    <s v="N/A"/>
    <m/>
    <x v="2"/>
  </r>
  <r>
    <n v="419"/>
    <m/>
    <m/>
    <m/>
    <m/>
    <m/>
    <m/>
    <m/>
    <m/>
    <m/>
    <x v="12"/>
    <m/>
    <m/>
    <m/>
    <m/>
    <m/>
    <x v="4"/>
    <s v="N/A"/>
    <m/>
    <x v="2"/>
  </r>
  <r>
    <n v="420"/>
    <m/>
    <m/>
    <m/>
    <m/>
    <m/>
    <m/>
    <m/>
    <m/>
    <m/>
    <x v="12"/>
    <m/>
    <m/>
    <m/>
    <m/>
    <m/>
    <x v="4"/>
    <s v="N/A"/>
    <m/>
    <x v="2"/>
  </r>
  <r>
    <n v="421"/>
    <m/>
    <m/>
    <m/>
    <m/>
    <m/>
    <m/>
    <m/>
    <m/>
    <m/>
    <x v="12"/>
    <m/>
    <m/>
    <m/>
    <m/>
    <m/>
    <x v="4"/>
    <s v="N/A"/>
    <m/>
    <x v="2"/>
  </r>
  <r>
    <n v="422"/>
    <m/>
    <m/>
    <m/>
    <m/>
    <m/>
    <m/>
    <m/>
    <m/>
    <m/>
    <x v="12"/>
    <m/>
    <m/>
    <m/>
    <m/>
    <m/>
    <x v="4"/>
    <s v="N/A"/>
    <m/>
    <x v="2"/>
  </r>
  <r>
    <n v="423"/>
    <m/>
    <m/>
    <m/>
    <m/>
    <m/>
    <m/>
    <m/>
    <m/>
    <m/>
    <x v="12"/>
    <m/>
    <m/>
    <m/>
    <m/>
    <m/>
    <x v="4"/>
    <s v="N/A"/>
    <m/>
    <x v="2"/>
  </r>
  <r>
    <n v="424"/>
    <m/>
    <m/>
    <m/>
    <m/>
    <m/>
    <m/>
    <m/>
    <m/>
    <m/>
    <x v="12"/>
    <m/>
    <m/>
    <m/>
    <m/>
    <m/>
    <x v="4"/>
    <s v="N/A"/>
    <m/>
    <x v="2"/>
  </r>
  <r>
    <n v="425"/>
    <m/>
    <m/>
    <m/>
    <m/>
    <m/>
    <m/>
    <m/>
    <m/>
    <m/>
    <x v="12"/>
    <m/>
    <m/>
    <m/>
    <m/>
    <m/>
    <x v="4"/>
    <s v="N/A"/>
    <m/>
    <x v="2"/>
  </r>
  <r>
    <n v="426"/>
    <m/>
    <m/>
    <m/>
    <m/>
    <m/>
    <m/>
    <m/>
    <m/>
    <m/>
    <x v="12"/>
    <m/>
    <m/>
    <m/>
    <m/>
    <m/>
    <x v="4"/>
    <s v="N/A"/>
    <m/>
    <x v="2"/>
  </r>
  <r>
    <n v="427"/>
    <m/>
    <m/>
    <m/>
    <m/>
    <m/>
    <m/>
    <m/>
    <m/>
    <m/>
    <x v="12"/>
    <m/>
    <m/>
    <m/>
    <m/>
    <m/>
    <x v="4"/>
    <s v="N/A"/>
    <m/>
    <x v="2"/>
  </r>
  <r>
    <n v="428"/>
    <m/>
    <m/>
    <m/>
    <m/>
    <m/>
    <m/>
    <m/>
    <m/>
    <m/>
    <x v="12"/>
    <m/>
    <m/>
    <m/>
    <m/>
    <m/>
    <x v="4"/>
    <s v="N/A"/>
    <m/>
    <x v="2"/>
  </r>
  <r>
    <n v="429"/>
    <m/>
    <m/>
    <m/>
    <m/>
    <m/>
    <m/>
    <m/>
    <m/>
    <m/>
    <x v="12"/>
    <m/>
    <m/>
    <m/>
    <m/>
    <m/>
    <x v="4"/>
    <s v="N/A"/>
    <m/>
    <x v="2"/>
  </r>
  <r>
    <n v="430"/>
    <m/>
    <m/>
    <m/>
    <m/>
    <m/>
    <m/>
    <m/>
    <m/>
    <m/>
    <x v="12"/>
    <m/>
    <m/>
    <m/>
    <m/>
    <m/>
    <x v="4"/>
    <s v="N/A"/>
    <m/>
    <x v="2"/>
  </r>
  <r>
    <n v="431"/>
    <m/>
    <m/>
    <m/>
    <m/>
    <m/>
    <m/>
    <m/>
    <m/>
    <m/>
    <x v="12"/>
    <m/>
    <m/>
    <m/>
    <m/>
    <m/>
    <x v="4"/>
    <s v="N/A"/>
    <m/>
    <x v="2"/>
  </r>
  <r>
    <n v="432"/>
    <m/>
    <m/>
    <m/>
    <m/>
    <m/>
    <m/>
    <m/>
    <m/>
    <m/>
    <x v="12"/>
    <m/>
    <m/>
    <m/>
    <m/>
    <m/>
    <x v="4"/>
    <s v="N/A"/>
    <m/>
    <x v="2"/>
  </r>
  <r>
    <n v="433"/>
    <m/>
    <m/>
    <m/>
    <m/>
    <m/>
    <m/>
    <m/>
    <m/>
    <m/>
    <x v="12"/>
    <m/>
    <m/>
    <m/>
    <m/>
    <m/>
    <x v="4"/>
    <s v="N/A"/>
    <m/>
    <x v="2"/>
  </r>
  <r>
    <n v="434"/>
    <m/>
    <m/>
    <m/>
    <m/>
    <m/>
    <m/>
    <m/>
    <m/>
    <m/>
    <x v="12"/>
    <m/>
    <m/>
    <m/>
    <m/>
    <m/>
    <x v="4"/>
    <s v="N/A"/>
    <m/>
    <x v="2"/>
  </r>
  <r>
    <n v="435"/>
    <m/>
    <m/>
    <m/>
    <m/>
    <m/>
    <m/>
    <m/>
    <m/>
    <m/>
    <x v="12"/>
    <m/>
    <m/>
    <m/>
    <m/>
    <m/>
    <x v="4"/>
    <s v="N/A"/>
    <m/>
    <x v="2"/>
  </r>
  <r>
    <n v="436"/>
    <m/>
    <m/>
    <m/>
    <m/>
    <m/>
    <m/>
    <m/>
    <m/>
    <m/>
    <x v="12"/>
    <m/>
    <m/>
    <m/>
    <m/>
    <m/>
    <x v="4"/>
    <s v="N/A"/>
    <m/>
    <x v="2"/>
  </r>
  <r>
    <n v="437"/>
    <m/>
    <m/>
    <m/>
    <m/>
    <m/>
    <m/>
    <m/>
    <m/>
    <m/>
    <x v="12"/>
    <m/>
    <m/>
    <m/>
    <m/>
    <m/>
    <x v="4"/>
    <s v="N/A"/>
    <m/>
    <x v="2"/>
  </r>
  <r>
    <n v="438"/>
    <m/>
    <m/>
    <m/>
    <m/>
    <m/>
    <m/>
    <m/>
    <m/>
    <m/>
    <x v="12"/>
    <m/>
    <m/>
    <m/>
    <m/>
    <m/>
    <x v="4"/>
    <s v="N/A"/>
    <m/>
    <x v="2"/>
  </r>
  <r>
    <n v="439"/>
    <m/>
    <m/>
    <m/>
    <m/>
    <m/>
    <m/>
    <m/>
    <m/>
    <m/>
    <x v="12"/>
    <m/>
    <m/>
    <m/>
    <m/>
    <m/>
    <x v="4"/>
    <s v="N/A"/>
    <m/>
    <x v="2"/>
  </r>
  <r>
    <n v="440"/>
    <m/>
    <m/>
    <m/>
    <m/>
    <m/>
    <m/>
    <m/>
    <m/>
    <m/>
    <x v="12"/>
    <m/>
    <m/>
    <m/>
    <m/>
    <m/>
    <x v="4"/>
    <s v="N/A"/>
    <m/>
    <x v="2"/>
  </r>
  <r>
    <n v="441"/>
    <m/>
    <m/>
    <m/>
    <m/>
    <m/>
    <m/>
    <m/>
    <m/>
    <m/>
    <x v="12"/>
    <m/>
    <m/>
    <m/>
    <m/>
    <m/>
    <x v="4"/>
    <s v="N/A"/>
    <m/>
    <x v="2"/>
  </r>
  <r>
    <n v="442"/>
    <m/>
    <m/>
    <m/>
    <m/>
    <m/>
    <m/>
    <m/>
    <m/>
    <m/>
    <x v="12"/>
    <m/>
    <m/>
    <m/>
    <m/>
    <m/>
    <x v="4"/>
    <s v="N/A"/>
    <m/>
    <x v="2"/>
  </r>
  <r>
    <n v="443"/>
    <m/>
    <m/>
    <m/>
    <m/>
    <m/>
    <m/>
    <m/>
    <m/>
    <m/>
    <x v="12"/>
    <m/>
    <m/>
    <m/>
    <m/>
    <m/>
    <x v="4"/>
    <s v="N/A"/>
    <m/>
    <x v="2"/>
  </r>
  <r>
    <n v="444"/>
    <m/>
    <m/>
    <m/>
    <m/>
    <m/>
    <m/>
    <m/>
    <m/>
    <m/>
    <x v="12"/>
    <m/>
    <m/>
    <m/>
    <m/>
    <m/>
    <x v="4"/>
    <s v="N/A"/>
    <m/>
    <x v="2"/>
  </r>
  <r>
    <n v="445"/>
    <m/>
    <m/>
    <m/>
    <m/>
    <m/>
    <m/>
    <m/>
    <m/>
    <m/>
    <x v="12"/>
    <m/>
    <m/>
    <m/>
    <m/>
    <m/>
    <x v="4"/>
    <s v="N/A"/>
    <m/>
    <x v="2"/>
  </r>
  <r>
    <n v="446"/>
    <m/>
    <m/>
    <m/>
    <m/>
    <m/>
    <m/>
    <m/>
    <m/>
    <m/>
    <x v="12"/>
    <m/>
    <m/>
    <m/>
    <m/>
    <m/>
    <x v="4"/>
    <s v="N/A"/>
    <m/>
    <x v="2"/>
  </r>
  <r>
    <n v="447"/>
    <m/>
    <m/>
    <m/>
    <m/>
    <m/>
    <m/>
    <m/>
    <m/>
    <m/>
    <x v="12"/>
    <m/>
    <m/>
    <m/>
    <m/>
    <m/>
    <x v="4"/>
    <s v="N/A"/>
    <m/>
    <x v="2"/>
  </r>
  <r>
    <n v="448"/>
    <m/>
    <m/>
    <m/>
    <m/>
    <m/>
    <m/>
    <m/>
    <m/>
    <m/>
    <x v="12"/>
    <m/>
    <m/>
    <m/>
    <m/>
    <m/>
    <x v="4"/>
    <s v="N/A"/>
    <m/>
    <x v="2"/>
  </r>
  <r>
    <n v="449"/>
    <m/>
    <m/>
    <m/>
    <m/>
    <m/>
    <m/>
    <m/>
    <m/>
    <m/>
    <x v="12"/>
    <m/>
    <m/>
    <m/>
    <m/>
    <m/>
    <x v="4"/>
    <s v="N/A"/>
    <m/>
    <x v="2"/>
  </r>
  <r>
    <n v="450"/>
    <m/>
    <m/>
    <m/>
    <m/>
    <m/>
    <m/>
    <m/>
    <m/>
    <m/>
    <x v="12"/>
    <m/>
    <m/>
    <m/>
    <m/>
    <m/>
    <x v="4"/>
    <s v="N/A"/>
    <m/>
    <x v="2"/>
  </r>
  <r>
    <n v="451"/>
    <m/>
    <m/>
    <m/>
    <m/>
    <m/>
    <m/>
    <m/>
    <m/>
    <m/>
    <x v="12"/>
    <m/>
    <m/>
    <m/>
    <m/>
    <m/>
    <x v="4"/>
    <s v="N/A"/>
    <m/>
    <x v="2"/>
  </r>
  <r>
    <n v="452"/>
    <m/>
    <m/>
    <m/>
    <m/>
    <m/>
    <m/>
    <m/>
    <m/>
    <m/>
    <x v="12"/>
    <m/>
    <m/>
    <m/>
    <m/>
    <m/>
    <x v="4"/>
    <s v="N/A"/>
    <m/>
    <x v="2"/>
  </r>
  <r>
    <n v="453"/>
    <m/>
    <m/>
    <m/>
    <m/>
    <m/>
    <m/>
    <m/>
    <m/>
    <m/>
    <x v="12"/>
    <m/>
    <m/>
    <m/>
    <m/>
    <m/>
    <x v="4"/>
    <s v="N/A"/>
    <m/>
    <x v="2"/>
  </r>
  <r>
    <n v="454"/>
    <m/>
    <m/>
    <m/>
    <m/>
    <m/>
    <m/>
    <m/>
    <m/>
    <m/>
    <x v="12"/>
    <m/>
    <m/>
    <m/>
    <m/>
    <m/>
    <x v="4"/>
    <s v="N/A"/>
    <m/>
    <x v="2"/>
  </r>
  <r>
    <n v="455"/>
    <m/>
    <m/>
    <m/>
    <m/>
    <m/>
    <m/>
    <m/>
    <m/>
    <m/>
    <x v="12"/>
    <m/>
    <m/>
    <m/>
    <m/>
    <m/>
    <x v="4"/>
    <s v="N/A"/>
    <m/>
    <x v="2"/>
  </r>
  <r>
    <n v="456"/>
    <m/>
    <m/>
    <m/>
    <m/>
    <m/>
    <m/>
    <m/>
    <m/>
    <m/>
    <x v="12"/>
    <m/>
    <m/>
    <m/>
    <m/>
    <m/>
    <x v="4"/>
    <s v="N/A"/>
    <m/>
    <x v="2"/>
  </r>
  <r>
    <n v="457"/>
    <m/>
    <m/>
    <m/>
    <m/>
    <m/>
    <m/>
    <m/>
    <m/>
    <m/>
    <x v="12"/>
    <m/>
    <m/>
    <m/>
    <m/>
    <m/>
    <x v="4"/>
    <s v="N/A"/>
    <m/>
    <x v="2"/>
  </r>
  <r>
    <n v="458"/>
    <m/>
    <m/>
    <m/>
    <m/>
    <m/>
    <m/>
    <m/>
    <m/>
    <m/>
    <x v="12"/>
    <m/>
    <m/>
    <m/>
    <m/>
    <m/>
    <x v="4"/>
    <s v="N/A"/>
    <m/>
    <x v="2"/>
  </r>
  <r>
    <n v="459"/>
    <m/>
    <m/>
    <m/>
    <m/>
    <m/>
    <m/>
    <m/>
    <m/>
    <m/>
    <x v="12"/>
    <m/>
    <m/>
    <m/>
    <m/>
    <m/>
    <x v="4"/>
    <s v="N/A"/>
    <m/>
    <x v="2"/>
  </r>
  <r>
    <n v="460"/>
    <m/>
    <m/>
    <m/>
    <m/>
    <m/>
    <m/>
    <m/>
    <m/>
    <m/>
    <x v="12"/>
    <m/>
    <m/>
    <m/>
    <m/>
    <m/>
    <x v="4"/>
    <s v="N/A"/>
    <m/>
    <x v="2"/>
  </r>
  <r>
    <n v="461"/>
    <m/>
    <m/>
    <m/>
    <m/>
    <m/>
    <m/>
    <m/>
    <m/>
    <m/>
    <x v="12"/>
    <m/>
    <m/>
    <m/>
    <m/>
    <m/>
    <x v="4"/>
    <s v="N/A"/>
    <m/>
    <x v="2"/>
  </r>
  <r>
    <n v="462"/>
    <m/>
    <m/>
    <m/>
    <m/>
    <m/>
    <m/>
    <m/>
    <m/>
    <m/>
    <x v="12"/>
    <m/>
    <m/>
    <m/>
    <m/>
    <m/>
    <x v="4"/>
    <s v="N/A"/>
    <m/>
    <x v="2"/>
  </r>
  <r>
    <n v="463"/>
    <m/>
    <m/>
    <m/>
    <m/>
    <m/>
    <m/>
    <m/>
    <m/>
    <m/>
    <x v="12"/>
    <m/>
    <m/>
    <m/>
    <m/>
    <m/>
    <x v="4"/>
    <s v="N/A"/>
    <m/>
    <x v="2"/>
  </r>
  <r>
    <n v="464"/>
    <m/>
    <m/>
    <m/>
    <m/>
    <m/>
    <m/>
    <m/>
    <m/>
    <m/>
    <x v="12"/>
    <m/>
    <m/>
    <m/>
    <m/>
    <m/>
    <x v="4"/>
    <s v="N/A"/>
    <m/>
    <x v="2"/>
  </r>
  <r>
    <n v="465"/>
    <m/>
    <m/>
    <m/>
    <m/>
    <m/>
    <m/>
    <m/>
    <m/>
    <m/>
    <x v="12"/>
    <m/>
    <m/>
    <m/>
    <m/>
    <m/>
    <x v="4"/>
    <s v="N/A"/>
    <m/>
    <x v="2"/>
  </r>
  <r>
    <n v="466"/>
    <m/>
    <m/>
    <m/>
    <m/>
    <m/>
    <m/>
    <m/>
    <m/>
    <m/>
    <x v="12"/>
    <m/>
    <m/>
    <m/>
    <m/>
    <m/>
    <x v="4"/>
    <s v="N/A"/>
    <m/>
    <x v="2"/>
  </r>
  <r>
    <n v="467"/>
    <m/>
    <m/>
    <m/>
    <m/>
    <m/>
    <m/>
    <m/>
    <m/>
    <m/>
    <x v="12"/>
    <m/>
    <m/>
    <m/>
    <m/>
    <m/>
    <x v="4"/>
    <s v="N/A"/>
    <m/>
    <x v="2"/>
  </r>
  <r>
    <n v="468"/>
    <m/>
    <m/>
    <m/>
    <m/>
    <m/>
    <m/>
    <m/>
    <m/>
    <m/>
    <x v="12"/>
    <m/>
    <m/>
    <m/>
    <m/>
    <m/>
    <x v="4"/>
    <s v="N/A"/>
    <m/>
    <x v="2"/>
  </r>
  <r>
    <n v="469"/>
    <m/>
    <m/>
    <m/>
    <m/>
    <m/>
    <m/>
    <m/>
    <m/>
    <m/>
    <x v="12"/>
    <m/>
    <m/>
    <m/>
    <m/>
    <m/>
    <x v="4"/>
    <s v="N/A"/>
    <m/>
    <x v="2"/>
  </r>
  <r>
    <n v="470"/>
    <m/>
    <m/>
    <m/>
    <m/>
    <m/>
    <m/>
    <m/>
    <m/>
    <m/>
    <x v="12"/>
    <m/>
    <m/>
    <m/>
    <m/>
    <m/>
    <x v="4"/>
    <s v="N/A"/>
    <m/>
    <x v="2"/>
  </r>
  <r>
    <n v="471"/>
    <m/>
    <m/>
    <m/>
    <m/>
    <m/>
    <m/>
    <m/>
    <m/>
    <m/>
    <x v="12"/>
    <m/>
    <m/>
    <m/>
    <m/>
    <m/>
    <x v="4"/>
    <s v="N/A"/>
    <m/>
    <x v="2"/>
  </r>
  <r>
    <n v="472"/>
    <m/>
    <m/>
    <m/>
    <m/>
    <m/>
    <m/>
    <m/>
    <m/>
    <m/>
    <x v="12"/>
    <m/>
    <m/>
    <m/>
    <m/>
    <m/>
    <x v="4"/>
    <s v="N/A"/>
    <m/>
    <x v="2"/>
  </r>
  <r>
    <n v="473"/>
    <m/>
    <m/>
    <m/>
    <m/>
    <m/>
    <m/>
    <m/>
    <m/>
    <m/>
    <x v="12"/>
    <m/>
    <m/>
    <m/>
    <m/>
    <m/>
    <x v="4"/>
    <s v="N/A"/>
    <m/>
    <x v="2"/>
  </r>
  <r>
    <n v="474"/>
    <m/>
    <m/>
    <m/>
    <m/>
    <m/>
    <m/>
    <m/>
    <m/>
    <m/>
    <x v="12"/>
    <m/>
    <m/>
    <m/>
    <m/>
    <m/>
    <x v="4"/>
    <s v="N/A"/>
    <m/>
    <x v="2"/>
  </r>
  <r>
    <n v="475"/>
    <m/>
    <m/>
    <m/>
    <m/>
    <m/>
    <m/>
    <m/>
    <m/>
    <m/>
    <x v="12"/>
    <m/>
    <m/>
    <m/>
    <m/>
    <m/>
    <x v="4"/>
    <s v="N/A"/>
    <m/>
    <x v="2"/>
  </r>
  <r>
    <n v="476"/>
    <m/>
    <m/>
    <m/>
    <m/>
    <m/>
    <m/>
    <m/>
    <m/>
    <m/>
    <x v="12"/>
    <m/>
    <m/>
    <m/>
    <m/>
    <m/>
    <x v="4"/>
    <s v="N/A"/>
    <m/>
    <x v="2"/>
  </r>
  <r>
    <n v="477"/>
    <m/>
    <m/>
    <m/>
    <m/>
    <m/>
    <m/>
    <m/>
    <m/>
    <m/>
    <x v="12"/>
    <m/>
    <m/>
    <m/>
    <m/>
    <m/>
    <x v="4"/>
    <s v="N/A"/>
    <m/>
    <x v="2"/>
  </r>
  <r>
    <n v="478"/>
    <m/>
    <m/>
    <m/>
    <m/>
    <m/>
    <m/>
    <m/>
    <m/>
    <m/>
    <x v="12"/>
    <m/>
    <m/>
    <m/>
    <m/>
    <m/>
    <x v="4"/>
    <s v="N/A"/>
    <m/>
    <x v="2"/>
  </r>
  <r>
    <n v="479"/>
    <m/>
    <m/>
    <m/>
    <m/>
    <m/>
    <m/>
    <m/>
    <m/>
    <m/>
    <x v="12"/>
    <m/>
    <m/>
    <m/>
    <m/>
    <m/>
    <x v="4"/>
    <s v="N/A"/>
    <m/>
    <x v="2"/>
  </r>
  <r>
    <n v="480"/>
    <m/>
    <m/>
    <m/>
    <m/>
    <m/>
    <m/>
    <m/>
    <m/>
    <m/>
    <x v="12"/>
    <m/>
    <m/>
    <m/>
    <m/>
    <m/>
    <x v="4"/>
    <s v="N/A"/>
    <m/>
    <x v="2"/>
  </r>
  <r>
    <n v="481"/>
    <m/>
    <m/>
    <m/>
    <m/>
    <m/>
    <m/>
    <m/>
    <m/>
    <m/>
    <x v="12"/>
    <m/>
    <m/>
    <m/>
    <m/>
    <m/>
    <x v="4"/>
    <s v="N/A"/>
    <m/>
    <x v="2"/>
  </r>
  <r>
    <n v="482"/>
    <m/>
    <m/>
    <m/>
    <m/>
    <m/>
    <m/>
    <m/>
    <m/>
    <m/>
    <x v="12"/>
    <m/>
    <m/>
    <m/>
    <m/>
    <m/>
    <x v="4"/>
    <s v="N/A"/>
    <m/>
    <x v="2"/>
  </r>
  <r>
    <n v="483"/>
    <m/>
    <m/>
    <m/>
    <m/>
    <m/>
    <m/>
    <m/>
    <m/>
    <m/>
    <x v="12"/>
    <m/>
    <m/>
    <m/>
    <m/>
    <m/>
    <x v="4"/>
    <s v="N/A"/>
    <m/>
    <x v="2"/>
  </r>
  <r>
    <n v="484"/>
    <m/>
    <m/>
    <m/>
    <m/>
    <m/>
    <m/>
    <m/>
    <m/>
    <m/>
    <x v="12"/>
    <m/>
    <m/>
    <m/>
    <m/>
    <m/>
    <x v="4"/>
    <s v="N/A"/>
    <m/>
    <x v="2"/>
  </r>
  <r>
    <n v="485"/>
    <m/>
    <m/>
    <m/>
    <m/>
    <m/>
    <m/>
    <m/>
    <m/>
    <m/>
    <x v="12"/>
    <m/>
    <m/>
    <m/>
    <m/>
    <m/>
    <x v="4"/>
    <s v="N/A"/>
    <m/>
    <x v="2"/>
  </r>
  <r>
    <n v="486"/>
    <m/>
    <m/>
    <m/>
    <m/>
    <m/>
    <m/>
    <m/>
    <m/>
    <m/>
    <x v="12"/>
    <m/>
    <m/>
    <m/>
    <m/>
    <m/>
    <x v="4"/>
    <s v="N/A"/>
    <m/>
    <x v="2"/>
  </r>
  <r>
    <n v="487"/>
    <m/>
    <m/>
    <m/>
    <m/>
    <m/>
    <m/>
    <m/>
    <m/>
    <m/>
    <x v="12"/>
    <m/>
    <m/>
    <m/>
    <m/>
    <m/>
    <x v="4"/>
    <s v="N/A"/>
    <m/>
    <x v="2"/>
  </r>
  <r>
    <n v="488"/>
    <m/>
    <m/>
    <m/>
    <m/>
    <m/>
    <m/>
    <m/>
    <m/>
    <m/>
    <x v="12"/>
    <m/>
    <m/>
    <m/>
    <m/>
    <m/>
    <x v="4"/>
    <s v="N/A"/>
    <m/>
    <x v="2"/>
  </r>
  <r>
    <n v="489"/>
    <m/>
    <m/>
    <m/>
    <m/>
    <m/>
    <m/>
    <m/>
    <m/>
    <m/>
    <x v="12"/>
    <m/>
    <m/>
    <m/>
    <m/>
    <m/>
    <x v="4"/>
    <s v="N/A"/>
    <m/>
    <x v="2"/>
  </r>
  <r>
    <n v="490"/>
    <m/>
    <m/>
    <m/>
    <m/>
    <m/>
    <m/>
    <m/>
    <m/>
    <m/>
    <x v="12"/>
    <m/>
    <m/>
    <m/>
    <m/>
    <m/>
    <x v="4"/>
    <s v="N/A"/>
    <m/>
    <x v="2"/>
  </r>
  <r>
    <n v="491"/>
    <m/>
    <m/>
    <m/>
    <m/>
    <m/>
    <m/>
    <m/>
    <m/>
    <m/>
    <x v="12"/>
    <m/>
    <m/>
    <m/>
    <m/>
    <m/>
    <x v="4"/>
    <s v="N/A"/>
    <m/>
    <x v="2"/>
  </r>
  <r>
    <n v="492"/>
    <m/>
    <m/>
    <m/>
    <m/>
    <m/>
    <m/>
    <m/>
    <m/>
    <m/>
    <x v="12"/>
    <m/>
    <m/>
    <m/>
    <m/>
    <m/>
    <x v="4"/>
    <s v="N/A"/>
    <m/>
    <x v="2"/>
  </r>
  <r>
    <n v="493"/>
    <m/>
    <m/>
    <m/>
    <m/>
    <m/>
    <m/>
    <m/>
    <m/>
    <m/>
    <x v="12"/>
    <m/>
    <m/>
    <m/>
    <m/>
    <m/>
    <x v="4"/>
    <s v="N/A"/>
    <m/>
    <x v="2"/>
  </r>
  <r>
    <n v="494"/>
    <m/>
    <m/>
    <m/>
    <m/>
    <m/>
    <m/>
    <m/>
    <m/>
    <m/>
    <x v="12"/>
    <m/>
    <m/>
    <m/>
    <m/>
    <m/>
    <x v="4"/>
    <s v="N/A"/>
    <m/>
    <x v="2"/>
  </r>
  <r>
    <n v="495"/>
    <m/>
    <m/>
    <m/>
    <m/>
    <m/>
    <m/>
    <m/>
    <m/>
    <m/>
    <x v="12"/>
    <m/>
    <m/>
    <m/>
    <m/>
    <m/>
    <x v="4"/>
    <s v="N/A"/>
    <m/>
    <x v="2"/>
  </r>
  <r>
    <n v="496"/>
    <m/>
    <m/>
    <m/>
    <m/>
    <m/>
    <m/>
    <m/>
    <m/>
    <m/>
    <x v="12"/>
    <m/>
    <m/>
    <m/>
    <m/>
    <m/>
    <x v="4"/>
    <s v="N/A"/>
    <m/>
    <x v="2"/>
  </r>
  <r>
    <n v="497"/>
    <m/>
    <m/>
    <m/>
    <m/>
    <m/>
    <m/>
    <m/>
    <m/>
    <m/>
    <x v="12"/>
    <m/>
    <m/>
    <m/>
    <m/>
    <m/>
    <x v="4"/>
    <s v="N/A"/>
    <m/>
    <x v="2"/>
  </r>
  <r>
    <n v="498"/>
    <m/>
    <m/>
    <m/>
    <m/>
    <m/>
    <m/>
    <m/>
    <m/>
    <m/>
    <x v="12"/>
    <m/>
    <m/>
    <m/>
    <m/>
    <m/>
    <x v="4"/>
    <s v="N/A"/>
    <m/>
    <x v="2"/>
  </r>
  <r>
    <n v="499"/>
    <m/>
    <m/>
    <m/>
    <m/>
    <m/>
    <m/>
    <m/>
    <m/>
    <m/>
    <x v="12"/>
    <m/>
    <m/>
    <m/>
    <m/>
    <m/>
    <x v="4"/>
    <s v="N/A"/>
    <m/>
    <x v="2"/>
  </r>
  <r>
    <n v="500"/>
    <m/>
    <m/>
    <m/>
    <m/>
    <m/>
    <m/>
    <m/>
    <m/>
    <m/>
    <x v="12"/>
    <m/>
    <m/>
    <m/>
    <m/>
    <m/>
    <x v="4"/>
    <s v="N/A"/>
    <m/>
    <x v="2"/>
  </r>
  <r>
    <n v="501"/>
    <m/>
    <m/>
    <m/>
    <m/>
    <m/>
    <m/>
    <m/>
    <m/>
    <m/>
    <x v="12"/>
    <m/>
    <m/>
    <m/>
    <m/>
    <m/>
    <x v="4"/>
    <s v="N/A"/>
    <m/>
    <x v="2"/>
  </r>
  <r>
    <n v="502"/>
    <m/>
    <m/>
    <m/>
    <m/>
    <m/>
    <m/>
    <m/>
    <m/>
    <m/>
    <x v="12"/>
    <m/>
    <m/>
    <m/>
    <m/>
    <m/>
    <x v="4"/>
    <s v="N/A"/>
    <m/>
    <x v="2"/>
  </r>
  <r>
    <n v="503"/>
    <m/>
    <m/>
    <m/>
    <m/>
    <m/>
    <m/>
    <m/>
    <m/>
    <m/>
    <x v="12"/>
    <m/>
    <m/>
    <m/>
    <m/>
    <m/>
    <x v="4"/>
    <s v="N/A"/>
    <m/>
    <x v="2"/>
  </r>
  <r>
    <n v="504"/>
    <m/>
    <m/>
    <m/>
    <m/>
    <m/>
    <m/>
    <m/>
    <m/>
    <m/>
    <x v="12"/>
    <m/>
    <m/>
    <m/>
    <m/>
    <m/>
    <x v="4"/>
    <s v="N/A"/>
    <m/>
    <x v="2"/>
  </r>
  <r>
    <n v="505"/>
    <m/>
    <m/>
    <m/>
    <m/>
    <m/>
    <m/>
    <m/>
    <m/>
    <m/>
    <x v="12"/>
    <m/>
    <m/>
    <m/>
    <m/>
    <m/>
    <x v="4"/>
    <s v="N/A"/>
    <m/>
    <x v="2"/>
  </r>
  <r>
    <n v="506"/>
    <m/>
    <m/>
    <m/>
    <m/>
    <m/>
    <m/>
    <m/>
    <m/>
    <m/>
    <x v="12"/>
    <m/>
    <m/>
    <m/>
    <m/>
    <m/>
    <x v="4"/>
    <s v="N/A"/>
    <m/>
    <x v="2"/>
  </r>
  <r>
    <n v="507"/>
    <m/>
    <m/>
    <m/>
    <m/>
    <m/>
    <m/>
    <m/>
    <m/>
    <m/>
    <x v="12"/>
    <m/>
    <m/>
    <m/>
    <m/>
    <m/>
    <x v="4"/>
    <s v="N/A"/>
    <m/>
    <x v="2"/>
  </r>
  <r>
    <n v="508"/>
    <m/>
    <m/>
    <m/>
    <m/>
    <m/>
    <m/>
    <m/>
    <m/>
    <m/>
    <x v="12"/>
    <m/>
    <m/>
    <m/>
    <m/>
    <m/>
    <x v="4"/>
    <s v="N/A"/>
    <m/>
    <x v="2"/>
  </r>
  <r>
    <n v="509"/>
    <m/>
    <m/>
    <m/>
    <m/>
    <m/>
    <m/>
    <m/>
    <m/>
    <m/>
    <x v="12"/>
    <m/>
    <m/>
    <m/>
    <m/>
    <m/>
    <x v="4"/>
    <s v="N/A"/>
    <m/>
    <x v="2"/>
  </r>
  <r>
    <n v="510"/>
    <m/>
    <m/>
    <m/>
    <m/>
    <m/>
    <m/>
    <m/>
    <m/>
    <m/>
    <x v="12"/>
    <m/>
    <m/>
    <m/>
    <m/>
    <m/>
    <x v="4"/>
    <s v="N/A"/>
    <m/>
    <x v="2"/>
  </r>
  <r>
    <n v="511"/>
    <m/>
    <m/>
    <m/>
    <m/>
    <m/>
    <m/>
    <m/>
    <m/>
    <m/>
    <x v="12"/>
    <m/>
    <m/>
    <m/>
    <m/>
    <m/>
    <x v="4"/>
    <s v="N/A"/>
    <m/>
    <x v="2"/>
  </r>
  <r>
    <n v="512"/>
    <m/>
    <m/>
    <m/>
    <m/>
    <m/>
    <m/>
    <m/>
    <m/>
    <m/>
    <x v="12"/>
    <m/>
    <m/>
    <m/>
    <m/>
    <m/>
    <x v="4"/>
    <s v="N/A"/>
    <m/>
    <x v="2"/>
  </r>
  <r>
    <n v="513"/>
    <m/>
    <m/>
    <m/>
    <m/>
    <m/>
    <m/>
    <m/>
    <m/>
    <m/>
    <x v="12"/>
    <m/>
    <m/>
    <m/>
    <m/>
    <m/>
    <x v="4"/>
    <s v="N/A"/>
    <m/>
    <x v="2"/>
  </r>
  <r>
    <n v="514"/>
    <m/>
    <m/>
    <m/>
    <m/>
    <m/>
    <m/>
    <m/>
    <m/>
    <m/>
    <x v="12"/>
    <m/>
    <m/>
    <m/>
    <m/>
    <m/>
    <x v="4"/>
    <s v="N/A"/>
    <m/>
    <x v="2"/>
  </r>
  <r>
    <n v="515"/>
    <m/>
    <m/>
    <m/>
    <m/>
    <m/>
    <m/>
    <m/>
    <m/>
    <m/>
    <x v="12"/>
    <m/>
    <m/>
    <m/>
    <m/>
    <m/>
    <x v="4"/>
    <s v="N/A"/>
    <m/>
    <x v="2"/>
  </r>
  <r>
    <n v="516"/>
    <m/>
    <m/>
    <m/>
    <m/>
    <m/>
    <m/>
    <m/>
    <m/>
    <m/>
    <x v="12"/>
    <m/>
    <m/>
    <m/>
    <m/>
    <m/>
    <x v="4"/>
    <s v="N/A"/>
    <m/>
    <x v="2"/>
  </r>
  <r>
    <n v="517"/>
    <m/>
    <m/>
    <m/>
    <m/>
    <m/>
    <m/>
    <m/>
    <m/>
    <m/>
    <x v="12"/>
    <m/>
    <m/>
    <m/>
    <m/>
    <m/>
    <x v="4"/>
    <s v="N/A"/>
    <m/>
    <x v="2"/>
  </r>
  <r>
    <n v="518"/>
    <m/>
    <m/>
    <m/>
    <m/>
    <m/>
    <m/>
    <m/>
    <m/>
    <m/>
    <x v="12"/>
    <m/>
    <m/>
    <m/>
    <m/>
    <m/>
    <x v="4"/>
    <s v="N/A"/>
    <m/>
    <x v="2"/>
  </r>
  <r>
    <n v="519"/>
    <m/>
    <m/>
    <m/>
    <m/>
    <m/>
    <m/>
    <m/>
    <m/>
    <m/>
    <x v="12"/>
    <m/>
    <m/>
    <m/>
    <m/>
    <m/>
    <x v="4"/>
    <s v="N/A"/>
    <m/>
    <x v="2"/>
  </r>
  <r>
    <n v="520"/>
    <m/>
    <m/>
    <m/>
    <m/>
    <m/>
    <m/>
    <m/>
    <m/>
    <m/>
    <x v="12"/>
    <m/>
    <m/>
    <m/>
    <m/>
    <m/>
    <x v="4"/>
    <s v="N/A"/>
    <m/>
    <x v="2"/>
  </r>
  <r>
    <n v="521"/>
    <m/>
    <m/>
    <m/>
    <m/>
    <m/>
    <m/>
    <m/>
    <m/>
    <m/>
    <x v="12"/>
    <m/>
    <m/>
    <m/>
    <m/>
    <m/>
    <x v="4"/>
    <s v="N/A"/>
    <m/>
    <x v="2"/>
  </r>
  <r>
    <n v="522"/>
    <m/>
    <m/>
    <m/>
    <m/>
    <m/>
    <m/>
    <m/>
    <m/>
    <m/>
    <x v="12"/>
    <m/>
    <m/>
    <m/>
    <m/>
    <m/>
    <x v="4"/>
    <s v="N/A"/>
    <m/>
    <x v="2"/>
  </r>
  <r>
    <n v="523"/>
    <m/>
    <m/>
    <m/>
    <m/>
    <m/>
    <m/>
    <m/>
    <m/>
    <m/>
    <x v="12"/>
    <m/>
    <m/>
    <m/>
    <m/>
    <m/>
    <x v="4"/>
    <s v="N/A"/>
    <m/>
    <x v="2"/>
  </r>
  <r>
    <n v="524"/>
    <m/>
    <m/>
    <m/>
    <m/>
    <m/>
    <m/>
    <m/>
    <m/>
    <m/>
    <x v="12"/>
    <m/>
    <m/>
    <m/>
    <m/>
    <m/>
    <x v="4"/>
    <s v="N/A"/>
    <m/>
    <x v="2"/>
  </r>
  <r>
    <n v="525"/>
    <m/>
    <m/>
    <m/>
    <m/>
    <m/>
    <m/>
    <m/>
    <m/>
    <m/>
    <x v="12"/>
    <m/>
    <m/>
    <m/>
    <m/>
    <m/>
    <x v="4"/>
    <s v="N/A"/>
    <m/>
    <x v="2"/>
  </r>
  <r>
    <n v="526"/>
    <m/>
    <m/>
    <m/>
    <m/>
    <m/>
    <m/>
    <m/>
    <m/>
    <m/>
    <x v="12"/>
    <m/>
    <m/>
    <m/>
    <m/>
    <m/>
    <x v="4"/>
    <s v="N/A"/>
    <m/>
    <x v="2"/>
  </r>
  <r>
    <n v="527"/>
    <m/>
    <m/>
    <m/>
    <m/>
    <m/>
    <m/>
    <m/>
    <m/>
    <m/>
    <x v="12"/>
    <m/>
    <m/>
    <m/>
    <m/>
    <m/>
    <x v="4"/>
    <s v="N/A"/>
    <m/>
    <x v="2"/>
  </r>
  <r>
    <n v="528"/>
    <m/>
    <m/>
    <m/>
    <m/>
    <m/>
    <m/>
    <m/>
    <m/>
    <m/>
    <x v="12"/>
    <m/>
    <m/>
    <m/>
    <m/>
    <m/>
    <x v="4"/>
    <s v="N/A"/>
    <m/>
    <x v="2"/>
  </r>
  <r>
    <n v="529"/>
    <m/>
    <m/>
    <m/>
    <m/>
    <m/>
    <m/>
    <m/>
    <m/>
    <m/>
    <x v="12"/>
    <m/>
    <m/>
    <m/>
    <m/>
    <m/>
    <x v="4"/>
    <s v="N/A"/>
    <m/>
    <x v="2"/>
  </r>
  <r>
    <n v="530"/>
    <m/>
    <m/>
    <m/>
    <m/>
    <m/>
    <m/>
    <m/>
    <m/>
    <m/>
    <x v="12"/>
    <m/>
    <m/>
    <m/>
    <m/>
    <m/>
    <x v="4"/>
    <s v="N/A"/>
    <m/>
    <x v="2"/>
  </r>
  <r>
    <n v="531"/>
    <m/>
    <m/>
    <m/>
    <m/>
    <m/>
    <m/>
    <m/>
    <m/>
    <m/>
    <x v="12"/>
    <m/>
    <m/>
    <m/>
    <m/>
    <m/>
    <x v="4"/>
    <s v="N/A"/>
    <m/>
    <x v="2"/>
  </r>
  <r>
    <n v="532"/>
    <m/>
    <m/>
    <m/>
    <m/>
    <m/>
    <m/>
    <m/>
    <m/>
    <m/>
    <x v="12"/>
    <m/>
    <m/>
    <m/>
    <m/>
    <m/>
    <x v="4"/>
    <s v="N/A"/>
    <m/>
    <x v="2"/>
  </r>
  <r>
    <n v="533"/>
    <m/>
    <m/>
    <m/>
    <m/>
    <m/>
    <m/>
    <m/>
    <m/>
    <m/>
    <x v="12"/>
    <m/>
    <m/>
    <m/>
    <m/>
    <m/>
    <x v="4"/>
    <s v="N/A"/>
    <m/>
    <x v="2"/>
  </r>
  <r>
    <n v="534"/>
    <m/>
    <m/>
    <m/>
    <m/>
    <m/>
    <m/>
    <m/>
    <m/>
    <m/>
    <x v="12"/>
    <m/>
    <m/>
    <m/>
    <m/>
    <m/>
    <x v="4"/>
    <s v="N/A"/>
    <m/>
    <x v="2"/>
  </r>
  <r>
    <n v="535"/>
    <m/>
    <m/>
    <m/>
    <m/>
    <m/>
    <m/>
    <m/>
    <m/>
    <m/>
    <x v="12"/>
    <m/>
    <m/>
    <m/>
    <m/>
    <m/>
    <x v="4"/>
    <s v="N/A"/>
    <m/>
    <x v="2"/>
  </r>
  <r>
    <n v="536"/>
    <m/>
    <m/>
    <m/>
    <m/>
    <m/>
    <m/>
    <m/>
    <m/>
    <m/>
    <x v="12"/>
    <m/>
    <m/>
    <m/>
    <m/>
    <m/>
    <x v="4"/>
    <s v="N/A"/>
    <m/>
    <x v="2"/>
  </r>
  <r>
    <n v="537"/>
    <m/>
    <m/>
    <m/>
    <m/>
    <m/>
    <m/>
    <m/>
    <m/>
    <m/>
    <x v="12"/>
    <m/>
    <m/>
    <m/>
    <m/>
    <m/>
    <x v="4"/>
    <s v="N/A"/>
    <m/>
    <x v="2"/>
  </r>
  <r>
    <n v="538"/>
    <m/>
    <m/>
    <m/>
    <m/>
    <m/>
    <m/>
    <m/>
    <m/>
    <m/>
    <x v="12"/>
    <m/>
    <m/>
    <m/>
    <m/>
    <m/>
    <x v="4"/>
    <s v="N/A"/>
    <m/>
    <x v="2"/>
  </r>
  <r>
    <n v="539"/>
    <m/>
    <m/>
    <m/>
    <m/>
    <m/>
    <m/>
    <m/>
    <m/>
    <m/>
    <x v="12"/>
    <m/>
    <m/>
    <m/>
    <m/>
    <m/>
    <x v="4"/>
    <s v="N/A"/>
    <m/>
    <x v="2"/>
  </r>
  <r>
    <n v="540"/>
    <m/>
    <m/>
    <m/>
    <m/>
    <m/>
    <m/>
    <m/>
    <m/>
    <m/>
    <x v="12"/>
    <m/>
    <m/>
    <m/>
    <m/>
    <m/>
    <x v="4"/>
    <s v="N/A"/>
    <m/>
    <x v="2"/>
  </r>
  <r>
    <n v="541"/>
    <m/>
    <m/>
    <m/>
    <m/>
    <m/>
    <m/>
    <m/>
    <m/>
    <m/>
    <x v="12"/>
    <m/>
    <m/>
    <m/>
    <m/>
    <m/>
    <x v="4"/>
    <s v="N/A"/>
    <m/>
    <x v="2"/>
  </r>
  <r>
    <n v="542"/>
    <m/>
    <m/>
    <m/>
    <m/>
    <m/>
    <m/>
    <m/>
    <m/>
    <m/>
    <x v="12"/>
    <m/>
    <m/>
    <m/>
    <m/>
    <m/>
    <x v="4"/>
    <s v="N/A"/>
    <m/>
    <x v="2"/>
  </r>
  <r>
    <n v="543"/>
    <m/>
    <m/>
    <m/>
    <m/>
    <m/>
    <m/>
    <m/>
    <m/>
    <m/>
    <x v="12"/>
    <m/>
    <m/>
    <m/>
    <m/>
    <m/>
    <x v="4"/>
    <s v="N/A"/>
    <m/>
    <x v="2"/>
  </r>
  <r>
    <n v="544"/>
    <m/>
    <m/>
    <m/>
    <m/>
    <m/>
    <m/>
    <m/>
    <m/>
    <m/>
    <x v="12"/>
    <m/>
    <m/>
    <m/>
    <m/>
    <m/>
    <x v="4"/>
    <s v="N/A"/>
    <m/>
    <x v="2"/>
  </r>
  <r>
    <n v="545"/>
    <m/>
    <m/>
    <m/>
    <m/>
    <m/>
    <m/>
    <m/>
    <m/>
    <m/>
    <x v="12"/>
    <m/>
    <m/>
    <m/>
    <m/>
    <m/>
    <x v="4"/>
    <s v="N/A"/>
    <m/>
    <x v="2"/>
  </r>
  <r>
    <n v="546"/>
    <m/>
    <m/>
    <m/>
    <m/>
    <m/>
    <m/>
    <m/>
    <m/>
    <m/>
    <x v="12"/>
    <m/>
    <m/>
    <m/>
    <m/>
    <m/>
    <x v="4"/>
    <s v="N/A"/>
    <m/>
    <x v="2"/>
  </r>
  <r>
    <n v="547"/>
    <m/>
    <m/>
    <m/>
    <m/>
    <m/>
    <m/>
    <m/>
    <m/>
    <m/>
    <x v="12"/>
    <m/>
    <m/>
    <m/>
    <m/>
    <m/>
    <x v="4"/>
    <s v="N/A"/>
    <m/>
    <x v="2"/>
  </r>
  <r>
    <n v="548"/>
    <m/>
    <m/>
    <m/>
    <m/>
    <m/>
    <m/>
    <m/>
    <m/>
    <m/>
    <x v="12"/>
    <m/>
    <m/>
    <m/>
    <m/>
    <m/>
    <x v="4"/>
    <s v="N/A"/>
    <m/>
    <x v="2"/>
  </r>
  <r>
    <n v="549"/>
    <m/>
    <m/>
    <m/>
    <m/>
    <m/>
    <m/>
    <m/>
    <m/>
    <m/>
    <x v="12"/>
    <m/>
    <m/>
    <m/>
    <m/>
    <m/>
    <x v="4"/>
    <s v="N/A"/>
    <m/>
    <x v="2"/>
  </r>
  <r>
    <n v="550"/>
    <m/>
    <m/>
    <m/>
    <m/>
    <m/>
    <m/>
    <m/>
    <m/>
    <m/>
    <x v="12"/>
    <m/>
    <m/>
    <m/>
    <m/>
    <m/>
    <x v="4"/>
    <s v="N/A"/>
    <m/>
    <x v="2"/>
  </r>
  <r>
    <n v="551"/>
    <m/>
    <m/>
    <m/>
    <m/>
    <m/>
    <m/>
    <m/>
    <m/>
    <m/>
    <x v="12"/>
    <m/>
    <m/>
    <m/>
    <m/>
    <m/>
    <x v="4"/>
    <s v="N/A"/>
    <m/>
    <x v="2"/>
  </r>
  <r>
    <n v="552"/>
    <m/>
    <m/>
    <m/>
    <m/>
    <m/>
    <m/>
    <m/>
    <m/>
    <m/>
    <x v="12"/>
    <m/>
    <m/>
    <m/>
    <m/>
    <m/>
    <x v="4"/>
    <s v="N/A"/>
    <m/>
    <x v="2"/>
  </r>
  <r>
    <n v="553"/>
    <m/>
    <m/>
    <m/>
    <m/>
    <m/>
    <m/>
    <m/>
    <m/>
    <m/>
    <x v="12"/>
    <m/>
    <m/>
    <m/>
    <m/>
    <m/>
    <x v="4"/>
    <s v="N/A"/>
    <m/>
    <x v="2"/>
  </r>
  <r>
    <n v="554"/>
    <m/>
    <m/>
    <m/>
    <m/>
    <m/>
    <m/>
    <m/>
    <m/>
    <m/>
    <x v="12"/>
    <m/>
    <m/>
    <m/>
    <m/>
    <m/>
    <x v="4"/>
    <s v="N/A"/>
    <m/>
    <x v="2"/>
  </r>
  <r>
    <n v="555"/>
    <m/>
    <m/>
    <m/>
    <m/>
    <m/>
    <m/>
    <m/>
    <m/>
    <m/>
    <x v="12"/>
    <m/>
    <m/>
    <m/>
    <m/>
    <m/>
    <x v="4"/>
    <s v="N/A"/>
    <m/>
    <x v="2"/>
  </r>
  <r>
    <n v="556"/>
    <m/>
    <m/>
    <m/>
    <m/>
    <m/>
    <m/>
    <m/>
    <m/>
    <m/>
    <x v="12"/>
    <m/>
    <m/>
    <m/>
    <m/>
    <m/>
    <x v="4"/>
    <s v="N/A"/>
    <m/>
    <x v="2"/>
  </r>
  <r>
    <n v="557"/>
    <m/>
    <m/>
    <m/>
    <m/>
    <m/>
    <m/>
    <m/>
    <m/>
    <m/>
    <x v="12"/>
    <m/>
    <m/>
    <m/>
    <m/>
    <m/>
    <x v="4"/>
    <s v="N/A"/>
    <m/>
    <x v="2"/>
  </r>
  <r>
    <n v="558"/>
    <m/>
    <m/>
    <m/>
    <m/>
    <m/>
    <m/>
    <m/>
    <m/>
    <m/>
    <x v="12"/>
    <m/>
    <m/>
    <m/>
    <m/>
    <m/>
    <x v="4"/>
    <s v="N/A"/>
    <m/>
    <x v="2"/>
  </r>
  <r>
    <n v="559"/>
    <m/>
    <m/>
    <m/>
    <m/>
    <m/>
    <m/>
    <m/>
    <m/>
    <m/>
    <x v="12"/>
    <m/>
    <m/>
    <m/>
    <m/>
    <m/>
    <x v="4"/>
    <s v="N/A"/>
    <m/>
    <x v="2"/>
  </r>
  <r>
    <n v="560"/>
    <m/>
    <m/>
    <m/>
    <m/>
    <m/>
    <m/>
    <m/>
    <m/>
    <m/>
    <x v="12"/>
    <m/>
    <m/>
    <m/>
    <m/>
    <m/>
    <x v="4"/>
    <s v="N/A"/>
    <m/>
    <x v="2"/>
  </r>
  <r>
    <n v="561"/>
    <m/>
    <m/>
    <m/>
    <m/>
    <m/>
    <m/>
    <m/>
    <m/>
    <m/>
    <x v="12"/>
    <m/>
    <m/>
    <m/>
    <m/>
    <m/>
    <x v="4"/>
    <s v="N/A"/>
    <m/>
    <x v="2"/>
  </r>
  <r>
    <n v="562"/>
    <m/>
    <m/>
    <m/>
    <m/>
    <m/>
    <m/>
    <m/>
    <m/>
    <m/>
    <x v="12"/>
    <m/>
    <m/>
    <m/>
    <m/>
    <m/>
    <x v="4"/>
    <s v="N/A"/>
    <m/>
    <x v="2"/>
  </r>
  <r>
    <n v="563"/>
    <m/>
    <m/>
    <m/>
    <m/>
    <m/>
    <m/>
    <m/>
    <m/>
    <m/>
    <x v="12"/>
    <m/>
    <m/>
    <m/>
    <m/>
    <m/>
    <x v="4"/>
    <s v="N/A"/>
    <m/>
    <x v="2"/>
  </r>
  <r>
    <n v="564"/>
    <m/>
    <m/>
    <m/>
    <m/>
    <m/>
    <m/>
    <m/>
    <m/>
    <m/>
    <x v="12"/>
    <m/>
    <m/>
    <m/>
    <m/>
    <m/>
    <x v="4"/>
    <s v="N/A"/>
    <m/>
    <x v="2"/>
  </r>
  <r>
    <n v="565"/>
    <m/>
    <m/>
    <m/>
    <m/>
    <m/>
    <m/>
    <m/>
    <m/>
    <m/>
    <x v="12"/>
    <m/>
    <m/>
    <m/>
    <m/>
    <m/>
    <x v="4"/>
    <s v="N/A"/>
    <m/>
    <x v="2"/>
  </r>
  <r>
    <n v="566"/>
    <m/>
    <m/>
    <m/>
    <m/>
    <m/>
    <m/>
    <m/>
    <m/>
    <m/>
    <x v="12"/>
    <m/>
    <m/>
    <m/>
    <m/>
    <m/>
    <x v="4"/>
    <s v="N/A"/>
    <m/>
    <x v="2"/>
  </r>
  <r>
    <n v="567"/>
    <m/>
    <m/>
    <m/>
    <m/>
    <m/>
    <m/>
    <m/>
    <m/>
    <m/>
    <x v="12"/>
    <m/>
    <m/>
    <m/>
    <m/>
    <m/>
    <x v="4"/>
    <s v="N/A"/>
    <m/>
    <x v="2"/>
  </r>
  <r>
    <n v="568"/>
    <m/>
    <m/>
    <m/>
    <m/>
    <m/>
    <m/>
    <m/>
    <m/>
    <m/>
    <x v="12"/>
    <m/>
    <m/>
    <m/>
    <m/>
    <m/>
    <x v="4"/>
    <s v="N/A"/>
    <m/>
    <x v="2"/>
  </r>
  <r>
    <n v="569"/>
    <m/>
    <m/>
    <m/>
    <m/>
    <m/>
    <m/>
    <m/>
    <m/>
    <m/>
    <x v="12"/>
    <m/>
    <m/>
    <m/>
    <m/>
    <m/>
    <x v="4"/>
    <s v="N/A"/>
    <m/>
    <x v="2"/>
  </r>
  <r>
    <n v="570"/>
    <m/>
    <m/>
    <m/>
    <m/>
    <m/>
    <m/>
    <m/>
    <m/>
    <m/>
    <x v="12"/>
    <m/>
    <m/>
    <m/>
    <m/>
    <m/>
    <x v="4"/>
    <s v="N/A"/>
    <m/>
    <x v="2"/>
  </r>
  <r>
    <n v="571"/>
    <m/>
    <m/>
    <m/>
    <m/>
    <m/>
    <m/>
    <m/>
    <m/>
    <m/>
    <x v="12"/>
    <m/>
    <m/>
    <m/>
    <m/>
    <m/>
    <x v="4"/>
    <s v="N/A"/>
    <m/>
    <x v="2"/>
  </r>
  <r>
    <n v="572"/>
    <m/>
    <m/>
    <m/>
    <m/>
    <m/>
    <m/>
    <m/>
    <m/>
    <m/>
    <x v="12"/>
    <m/>
    <m/>
    <m/>
    <m/>
    <m/>
    <x v="4"/>
    <s v="N/A"/>
    <m/>
    <x v="2"/>
  </r>
  <r>
    <n v="573"/>
    <m/>
    <m/>
    <m/>
    <m/>
    <m/>
    <m/>
    <m/>
    <m/>
    <m/>
    <x v="12"/>
    <m/>
    <m/>
    <m/>
    <m/>
    <m/>
    <x v="4"/>
    <s v="N/A"/>
    <m/>
    <x v="2"/>
  </r>
  <r>
    <n v="574"/>
    <m/>
    <m/>
    <m/>
    <m/>
    <m/>
    <m/>
    <m/>
    <m/>
    <m/>
    <x v="12"/>
    <m/>
    <m/>
    <m/>
    <m/>
    <m/>
    <x v="4"/>
    <s v="N/A"/>
    <m/>
    <x v="2"/>
  </r>
  <r>
    <n v="575"/>
    <m/>
    <m/>
    <m/>
    <m/>
    <m/>
    <m/>
    <m/>
    <m/>
    <m/>
    <x v="12"/>
    <m/>
    <m/>
    <m/>
    <m/>
    <m/>
    <x v="4"/>
    <s v="N/A"/>
    <m/>
    <x v="2"/>
  </r>
  <r>
    <n v="576"/>
    <m/>
    <m/>
    <m/>
    <m/>
    <m/>
    <m/>
    <m/>
    <m/>
    <m/>
    <x v="12"/>
    <m/>
    <m/>
    <m/>
    <m/>
    <m/>
    <x v="4"/>
    <s v="N/A"/>
    <m/>
    <x v="2"/>
  </r>
  <r>
    <n v="577"/>
    <m/>
    <m/>
    <m/>
    <m/>
    <m/>
    <m/>
    <m/>
    <m/>
    <m/>
    <x v="12"/>
    <m/>
    <m/>
    <m/>
    <m/>
    <m/>
    <x v="4"/>
    <s v="N/A"/>
    <m/>
    <x v="2"/>
  </r>
  <r>
    <n v="578"/>
    <m/>
    <m/>
    <m/>
    <m/>
    <m/>
    <m/>
    <m/>
    <m/>
    <m/>
    <x v="12"/>
    <m/>
    <m/>
    <m/>
    <m/>
    <m/>
    <x v="4"/>
    <s v="N/A"/>
    <m/>
    <x v="2"/>
  </r>
  <r>
    <n v="579"/>
    <m/>
    <m/>
    <m/>
    <m/>
    <m/>
    <m/>
    <m/>
    <m/>
    <m/>
    <x v="12"/>
    <m/>
    <m/>
    <m/>
    <m/>
    <m/>
    <x v="4"/>
    <s v="N/A"/>
    <m/>
    <x v="2"/>
  </r>
  <r>
    <n v="580"/>
    <m/>
    <m/>
    <m/>
    <m/>
    <m/>
    <m/>
    <m/>
    <m/>
    <m/>
    <x v="12"/>
    <m/>
    <m/>
    <m/>
    <m/>
    <m/>
    <x v="4"/>
    <s v="N/A"/>
    <m/>
    <x v="2"/>
  </r>
  <r>
    <n v="581"/>
    <m/>
    <m/>
    <m/>
    <m/>
    <m/>
    <m/>
    <m/>
    <m/>
    <m/>
    <x v="12"/>
    <m/>
    <m/>
    <m/>
    <m/>
    <m/>
    <x v="4"/>
    <s v="N/A"/>
    <m/>
    <x v="2"/>
  </r>
  <r>
    <n v="582"/>
    <m/>
    <m/>
    <m/>
    <m/>
    <m/>
    <m/>
    <m/>
    <m/>
    <m/>
    <x v="12"/>
    <m/>
    <m/>
    <m/>
    <m/>
    <m/>
    <x v="4"/>
    <s v="N/A"/>
    <m/>
    <x v="2"/>
  </r>
  <r>
    <n v="583"/>
    <m/>
    <m/>
    <m/>
    <m/>
    <m/>
    <m/>
    <m/>
    <m/>
    <m/>
    <x v="12"/>
    <m/>
    <m/>
    <m/>
    <m/>
    <m/>
    <x v="4"/>
    <s v="N/A"/>
    <m/>
    <x v="2"/>
  </r>
  <r>
    <n v="584"/>
    <m/>
    <m/>
    <m/>
    <m/>
    <m/>
    <m/>
    <m/>
    <m/>
    <m/>
    <x v="12"/>
    <m/>
    <m/>
    <m/>
    <m/>
    <m/>
    <x v="4"/>
    <s v="N/A"/>
    <m/>
    <x v="2"/>
  </r>
  <r>
    <n v="585"/>
    <m/>
    <m/>
    <m/>
    <m/>
    <m/>
    <m/>
    <m/>
    <m/>
    <m/>
    <x v="12"/>
    <m/>
    <m/>
    <m/>
    <m/>
    <m/>
    <x v="4"/>
    <s v="N/A"/>
    <m/>
    <x v="2"/>
  </r>
  <r>
    <n v="586"/>
    <m/>
    <m/>
    <m/>
    <m/>
    <m/>
    <m/>
    <m/>
    <m/>
    <m/>
    <x v="12"/>
    <m/>
    <m/>
    <m/>
    <m/>
    <m/>
    <x v="4"/>
    <s v="N/A"/>
    <m/>
    <x v="2"/>
  </r>
  <r>
    <n v="587"/>
    <m/>
    <m/>
    <m/>
    <m/>
    <m/>
    <m/>
    <m/>
    <m/>
    <m/>
    <x v="12"/>
    <m/>
    <m/>
    <m/>
    <m/>
    <m/>
    <x v="4"/>
    <s v="N/A"/>
    <m/>
    <x v="2"/>
  </r>
  <r>
    <n v="588"/>
    <m/>
    <m/>
    <m/>
    <m/>
    <m/>
    <m/>
    <m/>
    <m/>
    <m/>
    <x v="12"/>
    <m/>
    <m/>
    <m/>
    <m/>
    <m/>
    <x v="4"/>
    <s v="N/A"/>
    <m/>
    <x v="2"/>
  </r>
  <r>
    <n v="589"/>
    <m/>
    <m/>
    <m/>
    <m/>
    <m/>
    <m/>
    <m/>
    <m/>
    <m/>
    <x v="12"/>
    <m/>
    <m/>
    <m/>
    <m/>
    <m/>
    <x v="4"/>
    <s v="N/A"/>
    <m/>
    <x v="2"/>
  </r>
  <r>
    <n v="590"/>
    <m/>
    <m/>
    <m/>
    <m/>
    <m/>
    <m/>
    <m/>
    <m/>
    <m/>
    <x v="12"/>
    <m/>
    <m/>
    <m/>
    <m/>
    <m/>
    <x v="4"/>
    <s v="N/A"/>
    <m/>
    <x v="2"/>
  </r>
  <r>
    <n v="591"/>
    <m/>
    <m/>
    <m/>
    <m/>
    <m/>
    <m/>
    <m/>
    <m/>
    <m/>
    <x v="12"/>
    <m/>
    <m/>
    <m/>
    <m/>
    <m/>
    <x v="4"/>
    <s v="N/A"/>
    <m/>
    <x v="2"/>
  </r>
  <r>
    <n v="592"/>
    <m/>
    <m/>
    <m/>
    <m/>
    <m/>
    <m/>
    <m/>
    <m/>
    <m/>
    <x v="12"/>
    <m/>
    <m/>
    <m/>
    <m/>
    <m/>
    <x v="4"/>
    <s v="N/A"/>
    <m/>
    <x v="2"/>
  </r>
  <r>
    <n v="593"/>
    <m/>
    <m/>
    <m/>
    <m/>
    <m/>
    <m/>
    <m/>
    <m/>
    <m/>
    <x v="12"/>
    <m/>
    <m/>
    <m/>
    <m/>
    <m/>
    <x v="4"/>
    <s v="N/A"/>
    <m/>
    <x v="2"/>
  </r>
  <r>
    <n v="594"/>
    <m/>
    <m/>
    <m/>
    <m/>
    <m/>
    <m/>
    <m/>
    <m/>
    <m/>
    <x v="12"/>
    <m/>
    <m/>
    <m/>
    <m/>
    <m/>
    <x v="4"/>
    <s v="N/A"/>
    <m/>
    <x v="2"/>
  </r>
  <r>
    <n v="595"/>
    <m/>
    <m/>
    <m/>
    <m/>
    <m/>
    <m/>
    <m/>
    <m/>
    <m/>
    <x v="12"/>
    <m/>
    <m/>
    <m/>
    <m/>
    <m/>
    <x v="4"/>
    <s v="N/A"/>
    <m/>
    <x v="2"/>
  </r>
  <r>
    <n v="596"/>
    <m/>
    <m/>
    <m/>
    <m/>
    <m/>
    <m/>
    <m/>
    <m/>
    <m/>
    <x v="12"/>
    <m/>
    <m/>
    <m/>
    <m/>
    <m/>
    <x v="4"/>
    <s v="N/A"/>
    <m/>
    <x v="2"/>
  </r>
  <r>
    <n v="597"/>
    <m/>
    <m/>
    <m/>
    <m/>
    <m/>
    <m/>
    <m/>
    <m/>
    <m/>
    <x v="12"/>
    <m/>
    <m/>
    <m/>
    <m/>
    <m/>
    <x v="4"/>
    <s v="N/A"/>
    <m/>
    <x v="2"/>
  </r>
  <r>
    <n v="598"/>
    <m/>
    <m/>
    <m/>
    <m/>
    <m/>
    <m/>
    <m/>
    <m/>
    <m/>
    <x v="12"/>
    <m/>
    <m/>
    <m/>
    <m/>
    <m/>
    <x v="4"/>
    <s v="N/A"/>
    <m/>
    <x v="2"/>
  </r>
  <r>
    <n v="599"/>
    <m/>
    <m/>
    <m/>
    <m/>
    <m/>
    <m/>
    <m/>
    <m/>
    <m/>
    <x v="12"/>
    <m/>
    <m/>
    <m/>
    <m/>
    <m/>
    <x v="4"/>
    <s v="N/A"/>
    <m/>
    <x v="2"/>
  </r>
  <r>
    <n v="600"/>
    <m/>
    <m/>
    <m/>
    <m/>
    <m/>
    <m/>
    <m/>
    <m/>
    <m/>
    <x v="12"/>
    <m/>
    <m/>
    <m/>
    <m/>
    <m/>
    <x v="4"/>
    <s v="N/A"/>
    <m/>
    <x v="2"/>
  </r>
  <r>
    <n v="601"/>
    <m/>
    <m/>
    <m/>
    <m/>
    <m/>
    <m/>
    <m/>
    <m/>
    <m/>
    <x v="12"/>
    <m/>
    <m/>
    <m/>
    <m/>
    <m/>
    <x v="4"/>
    <s v="N/A"/>
    <m/>
    <x v="2"/>
  </r>
  <r>
    <n v="602"/>
    <m/>
    <m/>
    <m/>
    <m/>
    <m/>
    <m/>
    <m/>
    <m/>
    <m/>
    <x v="12"/>
    <m/>
    <m/>
    <m/>
    <m/>
    <m/>
    <x v="4"/>
    <s v="N/A"/>
    <m/>
    <x v="2"/>
  </r>
  <r>
    <n v="603"/>
    <m/>
    <m/>
    <m/>
    <m/>
    <m/>
    <m/>
    <m/>
    <m/>
    <m/>
    <x v="12"/>
    <m/>
    <m/>
    <m/>
    <m/>
    <m/>
    <x v="4"/>
    <s v="N/A"/>
    <m/>
    <x v="2"/>
  </r>
  <r>
    <n v="604"/>
    <m/>
    <m/>
    <m/>
    <m/>
    <m/>
    <m/>
    <m/>
    <m/>
    <m/>
    <x v="12"/>
    <m/>
    <m/>
    <m/>
    <m/>
    <m/>
    <x v="4"/>
    <s v="N/A"/>
    <m/>
    <x v="2"/>
  </r>
  <r>
    <n v="605"/>
    <m/>
    <m/>
    <m/>
    <m/>
    <m/>
    <m/>
    <m/>
    <m/>
    <m/>
    <x v="12"/>
    <m/>
    <m/>
    <m/>
    <m/>
    <m/>
    <x v="4"/>
    <s v="N/A"/>
    <m/>
    <x v="2"/>
  </r>
  <r>
    <n v="606"/>
    <m/>
    <m/>
    <m/>
    <m/>
    <m/>
    <m/>
    <m/>
    <m/>
    <m/>
    <x v="12"/>
    <m/>
    <m/>
    <m/>
    <m/>
    <m/>
    <x v="4"/>
    <s v="N/A"/>
    <m/>
    <x v="2"/>
  </r>
  <r>
    <n v="607"/>
    <m/>
    <m/>
    <m/>
    <m/>
    <m/>
    <m/>
    <m/>
    <m/>
    <m/>
    <x v="12"/>
    <m/>
    <m/>
    <m/>
    <m/>
    <m/>
    <x v="4"/>
    <s v="N/A"/>
    <m/>
    <x v="2"/>
  </r>
  <r>
    <n v="608"/>
    <m/>
    <m/>
    <m/>
    <m/>
    <m/>
    <m/>
    <m/>
    <m/>
    <m/>
    <x v="12"/>
    <m/>
    <m/>
    <m/>
    <m/>
    <m/>
    <x v="4"/>
    <s v="N/A"/>
    <m/>
    <x v="2"/>
  </r>
  <r>
    <n v="609"/>
    <m/>
    <m/>
    <m/>
    <m/>
    <m/>
    <m/>
    <m/>
    <m/>
    <m/>
    <x v="12"/>
    <m/>
    <m/>
    <m/>
    <m/>
    <m/>
    <x v="4"/>
    <s v="N/A"/>
    <m/>
    <x v="2"/>
  </r>
  <r>
    <n v="610"/>
    <m/>
    <m/>
    <m/>
    <m/>
    <m/>
    <m/>
    <m/>
    <m/>
    <m/>
    <x v="12"/>
    <m/>
    <m/>
    <m/>
    <m/>
    <m/>
    <x v="4"/>
    <s v="N/A"/>
    <m/>
    <x v="2"/>
  </r>
  <r>
    <n v="611"/>
    <m/>
    <m/>
    <m/>
    <m/>
    <m/>
    <m/>
    <m/>
    <m/>
    <m/>
    <x v="12"/>
    <m/>
    <m/>
    <m/>
    <m/>
    <m/>
    <x v="4"/>
    <s v="N/A"/>
    <m/>
    <x v="2"/>
  </r>
  <r>
    <n v="612"/>
    <m/>
    <m/>
    <m/>
    <m/>
    <m/>
    <m/>
    <m/>
    <m/>
    <m/>
    <x v="12"/>
    <m/>
    <m/>
    <m/>
    <m/>
    <m/>
    <x v="4"/>
    <s v="N/A"/>
    <m/>
    <x v="2"/>
  </r>
  <r>
    <n v="613"/>
    <m/>
    <m/>
    <m/>
    <m/>
    <m/>
    <m/>
    <m/>
    <m/>
    <m/>
    <x v="12"/>
    <m/>
    <m/>
    <m/>
    <m/>
    <m/>
    <x v="4"/>
    <s v="N/A"/>
    <m/>
    <x v="2"/>
  </r>
  <r>
    <n v="614"/>
    <m/>
    <m/>
    <m/>
    <m/>
    <m/>
    <m/>
    <m/>
    <m/>
    <m/>
    <x v="12"/>
    <m/>
    <m/>
    <m/>
    <m/>
    <m/>
    <x v="4"/>
    <s v="N/A"/>
    <m/>
    <x v="2"/>
  </r>
  <r>
    <n v="615"/>
    <m/>
    <m/>
    <m/>
    <m/>
    <m/>
    <m/>
    <m/>
    <m/>
    <m/>
    <x v="12"/>
    <m/>
    <m/>
    <m/>
    <m/>
    <m/>
    <x v="4"/>
    <s v="N/A"/>
    <m/>
    <x v="2"/>
  </r>
  <r>
    <n v="616"/>
    <m/>
    <m/>
    <m/>
    <m/>
    <m/>
    <m/>
    <m/>
    <m/>
    <m/>
    <x v="12"/>
    <m/>
    <m/>
    <m/>
    <m/>
    <m/>
    <x v="4"/>
    <s v="N/A"/>
    <m/>
    <x v="2"/>
  </r>
  <r>
    <n v="617"/>
    <m/>
    <m/>
    <m/>
    <m/>
    <m/>
    <m/>
    <m/>
    <m/>
    <m/>
    <x v="12"/>
    <m/>
    <m/>
    <m/>
    <m/>
    <m/>
    <x v="4"/>
    <s v="N/A"/>
    <m/>
    <x v="2"/>
  </r>
  <r>
    <n v="618"/>
    <m/>
    <m/>
    <m/>
    <m/>
    <m/>
    <m/>
    <m/>
    <m/>
    <m/>
    <x v="12"/>
    <m/>
    <m/>
    <m/>
    <m/>
    <m/>
    <x v="4"/>
    <s v="N/A"/>
    <m/>
    <x v="2"/>
  </r>
  <r>
    <n v="619"/>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s v="N/A"/>
    <m/>
    <x v="2"/>
  </r>
  <r>
    <m/>
    <m/>
    <m/>
    <m/>
    <m/>
    <m/>
    <m/>
    <m/>
    <m/>
    <m/>
    <x v="12"/>
    <m/>
    <m/>
    <m/>
    <m/>
    <m/>
    <x v="4"/>
    <m/>
    <m/>
    <x v="2"/>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85">
  <r>
    <n v="1"/>
    <s v="Marleny"/>
    <m/>
    <s v="809-412-5389"/>
    <s v="a"/>
    <s v="Conductor incumplió la parada que esta en la Plaza de la Salud, ya que iba hablando por el celular y favor de mejorar la frecuencia."/>
    <m/>
    <s v="C-14, Naco"/>
    <s v="Turno 2"/>
    <n v="27"/>
    <s v="Diciembre "/>
    <n v="2021"/>
    <s v="Muchas gracias por la información; lo correcto es que el conductor deje los usuarios justamente en las paradas, aunqque nos llegan informaciones de que en repetidas ocasiones otros vehículos principalmente de tránsporte público obstaculizan las mismas. Esperamos que no vuelva a suceder o nos veremos en la obligación de tomar otras medidas mas drásticas. Con relación a la frecuencia, estamos trabajando en la incorporación de mas unidades para disminuir el tiempo de espera. Externamos sinceras disculpas por el importuno."/>
    <m/>
    <s v="Se le realizó un llamado de atención al conductor, ya que debe estar pendiente de la solicitud de parada."/>
    <m/>
    <x v="0"/>
    <s v="N/A"/>
    <s v="05 de enero "/>
    <x v="0"/>
    <n v="8"/>
  </r>
  <r>
    <n v="2"/>
    <s v="Ricardo "/>
    <s v="Pacheco"/>
    <s v="809-851-4046"/>
    <m/>
    <s v="Conductor conduce de forma temeraria."/>
    <s v="15-080"/>
    <s v="C-12, Los Ríos"/>
    <s v="Turno 2"/>
    <n v="4"/>
    <s v="Enero"/>
    <n v="2022"/>
    <s v="Saludos, gracias por informarnos a cerca del manejo incorrecto de nuestro conductor; esperamos seguir contando con su colaboración."/>
    <m/>
    <m/>
    <s v="Le hicimos un llamado de atención para que maneje de acuerdo a las leyes de tránsito y a las establecids en nuestra Institución. De repetirse dicha conducta, tomaremos otro tipo de medida."/>
    <x v="1"/>
    <s v="N/A"/>
    <s v="13 de enero "/>
    <x v="0"/>
    <n v="8"/>
  </r>
  <r>
    <n v="3"/>
    <s v="Roybel"/>
    <m/>
    <s v="849-267-3063"/>
    <m/>
    <s v="En dirección Este-Oeste los autobuses los autobuses no se estan parando en la parada del puente Juan Carlos y tardan más de (45) minutos y favor de colocar un supervisor permanente en la parada del puente Juan Carlos."/>
    <m/>
    <s v="C-10, Independencia"/>
    <s v="Turno 1"/>
    <n v="4"/>
    <s v="Enero"/>
    <n v="2022"/>
    <s v="Muchas gracias por preferirnos como medio de transporte; con relación a su queja, estamos investigando la razón del incumplimiento de la referida parada, ocasionando con esto malestar a nuestros usuarios. En otro orden, acogemos la sugerencia y enviaremos supervisores para identificar a los conductores que están incurriendo en dicha falta."/>
    <m/>
    <m/>
    <m/>
    <x v="0"/>
    <s v="N/A"/>
    <s v="13 de enero "/>
    <x v="0"/>
    <n v="8"/>
  </r>
  <r>
    <n v="4"/>
    <s v="Cricely  "/>
    <s v="Núñez"/>
    <s v="849-263-0369"/>
    <s v="a"/>
    <s v="Conductor incumplió parada del Km.9 de la Autop. Duarte."/>
    <m/>
    <s v="C-4, Kennedy"/>
    <s v="Turno 2"/>
    <n v="7"/>
    <s v="Enero"/>
    <n v="2022"/>
    <s v="Gracias por informarnos; nuestros conductores deben cumplir con todas las paradas establecidas según las normas de la Institución y de no cumplir con esto, tomaremos otras medas mas drásticas."/>
    <m/>
    <s v="Le haremos un llamado extensivo a todos los conductores de ese corredor, debido a que su queja no especifica el número de ficha del autobús."/>
    <m/>
    <x v="0"/>
    <s v="N/A"/>
    <s v="13 de enero "/>
    <x v="0"/>
    <n v="5"/>
  </r>
  <r>
    <n v="5"/>
    <s v="Magalys"/>
    <s v="Martínez"/>
    <s v="809-817-6122"/>
    <s v="a"/>
    <s v="Conductor maneja de forma temeraria entre las Av. Las Américas, Av. Sabana Larga y Av. España iba rebasando."/>
    <s v="A-19-068"/>
    <s v="C-1, 27 de Febrero"/>
    <s v="Turno 2"/>
    <n v="7"/>
    <s v="Enero"/>
    <n v="2022"/>
    <s v="Saludos, su información es muy importante para nosotros. Nuestra Institución capacita a los conductores/a para que manejen en todas las vías apegadas a las leyes de tránsito y a nuestras normas, pero hacemos énfasis en la Av. Las Américas, ya que es altamente peligrosa."/>
    <m/>
    <s v="Le haremos un llamado de atención verbal."/>
    <m/>
    <x v="1"/>
    <s v="N/A"/>
    <s v="13 de enero "/>
    <x v="0"/>
    <n v="5"/>
  </r>
  <r>
    <n v="6"/>
    <s v="Eliza"/>
    <s v="García "/>
    <s v="809-721-5471"/>
    <s v="a"/>
    <s v="Los conductores están incumpliendo  la parada de los mueblecitos, ahora deja a todos los usuarios en la parada frente Induveca Km.13 Autopista Duarte y los usuarios corren peligro en dicha parada."/>
    <m/>
    <s v="C-1, 27 de Febrero"/>
    <s v="Turno 2"/>
    <n v="7"/>
    <s v="Enero"/>
    <n v="2022"/>
    <s v="Saludos, gracias por utilizar nuestro servicio; con relación a su queja tomamos la medida de eliminar la parada de los mueblecitos de manera tránsitoria por motivo de seguridad, pero le informamos ques estamos trabajando en miras de buscar una pronta solución para la tranquilidad de nuestros usuarios."/>
    <m/>
    <m/>
    <m/>
    <x v="0"/>
    <s v="N/A"/>
    <s v="13 de enero "/>
    <x v="0"/>
    <n v="6"/>
  </r>
  <r>
    <n v="7"/>
    <s v="Luis "/>
    <s v="Feliz"/>
    <m/>
    <m/>
    <s v="Buenos días el chofer de esa ficha no deja a nadie donde le dicen a todo lo dejo lejos de donde se le pedia que lo dejara eso paso en horas de las 8:45 a.m. en la ruta de la Bolivar."/>
    <s v="16-026"/>
    <s v="C-10, Independencia"/>
    <s v="Turno 1"/>
    <n v="9"/>
    <s v="Enero"/>
    <n v="2022"/>
    <s v=" Saludos, gracias por la informaciòn. Con relaciòn a este conductor le haremos un llamado de atenciòn para que está situación no vuelva a ocurrir ya de que esto es una violación a las normas de la institución,  esperando que dicha acción no vuelva a ocurrir. Le pedimos excusa por el inconveniente sucedido."/>
    <m/>
    <s v="Se le realizó un llamado de atención para que maneje de acuerdo a las leyes de tránsito y a las normas establecidas en nuestra Institución. De repetirse dicha conducta, tomaremos otro tipo de medida."/>
    <m/>
    <x v="0"/>
    <s v="N/A"/>
    <s v="28 de enero "/>
    <x v="1"/>
    <n v="15"/>
  </r>
  <r>
    <n v="8"/>
    <s v="Dionicio"/>
    <s v="Ventura"/>
    <s v="809-777-8435"/>
    <m/>
    <s v="Porqué las guaguas que van hasta el Huacalito no se paran en las paradas que estan después de la Máximo Gómez, aunque uno le haga seña, ya le ha pasado más de 5 (cinco) veces."/>
    <m/>
    <s v="C-1, 27 de Febrero"/>
    <s v="Turno 2"/>
    <n v="11"/>
    <s v="Enero"/>
    <n v="2022"/>
    <s v="Saludos, gracias por suministrarnos la información; hasta las unidades que llegan al Huacalito deben detenerse en todas las paradas establecidas por la Institución. Enviaremos un supervisor para verificar los conductores que están violentando las normas establecidas. Externamos sinceras disculpas por los inconvenientes causados."/>
    <m/>
    <s v="Detectados los conductores que estén incurriendo en dicha práctica se les impondrá sanciones; de no corregirla, tomaremos otras medidas."/>
    <m/>
    <x v="0"/>
    <s v="N/A"/>
    <s v="19 de enero"/>
    <x v="1"/>
    <n v="7"/>
  </r>
  <r>
    <n v="9"/>
    <s v="Juan"/>
    <s v="Nelson"/>
    <s v="829-422-9356"/>
    <m/>
    <s v="Conductor incumplió parada y dejó al envejeciente muy lejos, el Sr. Juan fue al módulo ha decir lo sucedido y no le hicieron caso."/>
    <s v="15-033"/>
    <s v="C-16, Charles de Gaulle"/>
    <s v="Turno 2"/>
    <n v="14"/>
    <s v="Enero"/>
    <n v="2022"/>
    <s v="Estimado señor lamentamos los inconvenientes ocasionados. Sinceras disculpas."/>
    <m/>
    <m/>
    <s v="Contactamos al conductor de la unidad y hemos tomado las acciones que establece el protocolo cuando un colaborador incurre en dicho acto."/>
    <x v="0"/>
    <s v="N/A"/>
    <s v="25 de enero"/>
    <x v="0"/>
    <n v="7"/>
  </r>
  <r>
    <n v="10"/>
    <s v="Juan "/>
    <s v="Rene"/>
    <s v="829-712-2724"/>
    <m/>
    <s v="Saludos! Por este medio quiero denunciar la conducta temeraria del conductor del autobús antes mencionado de la ruta 27 de febrero, dicho conductor en menos de (30) minutos pudo ver como le cerraba a los demás vehículos, abusando del tamaño de su autobús tipo gusano de giro amplio, frenando de golpes y a corta distancia de los demás vehículos y los pasajeros dentro de todo un caos. Esta clase de personas le hace mucho daño a la institución."/>
    <s v="A-19-029"/>
    <s v="C-1, 27 de Febrero"/>
    <s v="Turno 1"/>
    <n v="25"/>
    <s v="Enero"/>
    <n v="2022"/>
    <s v="Saludos, nuestra Institución no tolera ese tipo de conducta a nuestros colaboradores, más aún cuando nos ocupamos de capacitarlos sobre el manejo de los autobuses para evitar accidentes y trato para con nuestros clientes/usuarios; por lo que esperamos que no vuelva a ocurrir dicha situación. Muchas gracias por suministrarnos la información y esperamos seguir contando con su colaboración."/>
    <m/>
    <s v="Se le realizó una amonestación para que maneje de acuerdo a las leyes de Tránsito y a las normas de nuestra Institución."/>
    <m/>
    <x v="1"/>
    <s v="N/A"/>
    <s v="01 de febrero"/>
    <x v="1"/>
    <n v="7"/>
  </r>
  <r>
    <n v="11"/>
    <s v="Rafael"/>
    <s v="Hernández "/>
    <m/>
    <m/>
    <s v="El miercoles 26/1/2022 alrededor de las 03:00 p.m., ambos conductores iban manejando de forma temeraria, prácticamente hechando carrera de un carril a otro y por poco colisiona el vehículo del Sr. Hernández."/>
    <s v="A-19-021 y A-19-004"/>
    <s v="27 de Febrero"/>
    <s v="Turno 2"/>
    <n v="28"/>
    <s v="Enero"/>
    <n v="2022"/>
    <s v="Gracias por informarnos sobre la conducta inapropiada de esos conductores, la que reprochamos tanjantemente. Las normas de la Institución prohíben los rebases y siempre se les manifiesta que deben manejar en el carril de la derecha, por lo que de reincidir en dicha conducta tomaremos medidas"/>
    <m/>
    <s v="Amonestación de forma verbal."/>
    <m/>
    <x v="1"/>
    <s v="N/A"/>
    <s v="03 de febrero"/>
    <x v="0"/>
    <n v="5"/>
  </r>
  <r>
    <n v="12"/>
    <s v="Osiris "/>
    <s v="Rodríguez"/>
    <s v=" 829-592-9150"/>
    <m/>
    <s v="Conductor conduce de forma temeraria."/>
    <s v="12-075"/>
    <s v="Santiago"/>
    <s v="Turno 1"/>
    <n v="28"/>
    <s v="Enero"/>
    <n v="2022"/>
    <s v="Nuestros conductores deben conducir de acuerdo a las leyes de Tránsito y a las normas establecidas por la Institución que especifican que deben mantenerse conduciendo en el carril derecho para evitar inconvenientes al momento de hacer la parada para que los usuarios aborden/bajen del autobús. Agradecemos su información y la confianza en nuestro servicio."/>
    <m/>
    <s v="Se le realizó un llamado de atención a nuestro colaborador."/>
    <m/>
    <x v="1"/>
    <s v="N/A"/>
    <s v="03 de febrero"/>
    <x v="0"/>
    <n v="5"/>
  </r>
  <r>
    <n v="13"/>
    <s v="María Celeste"/>
    <s v="González "/>
    <s v="829-524-3922"/>
    <s v="a"/>
    <s v="Conductor conduce de forma temeraria, no espero que la Sra. María terminara de desmontarse y se cayó dentro dl autobús ocasionándoles fuertes moretones debido al incidente."/>
    <s v="19-156"/>
    <s v="C-10, Independencia"/>
    <s v="Turno 1"/>
    <n v="28"/>
    <s v="Enero"/>
    <n v="2022"/>
    <s v="Gracias por preferirnos y por la confianza en nuestro servicio, el cual seguimos mejorando en favor de la población. Esperamos no se repita tal situación."/>
    <m/>
    <s v="Se le realizó un llamado de atención al conductor para que conduzca apegado a las leyes de tránsito y a las normas de la Institución."/>
    <m/>
    <x v="1"/>
    <s v="N/A"/>
    <s v="04 de febrero"/>
    <x v="0"/>
    <n v="6"/>
  </r>
  <r>
    <n v="14"/>
    <s v="Francis "/>
    <s v="Gúzman "/>
    <s v="809-910-6447"/>
    <m/>
    <s v="Conductor iba manejando de un carril a otro."/>
    <s v="16-091"/>
    <s v="C-12, Los Ríos"/>
    <s v="Turno 1"/>
    <n v="2"/>
    <s v="Febrero"/>
    <n v="2022"/>
    <s v="Saludos, gracias por informarnos sobre el comportamiento de nuestro colaborador acerca del manejo del autobús. OMSA capacita su personal sobre el usocorrecto de los vehículos, apegadas a las leyes de Tránsito y a las normas correspondientes.  Disculpe lo ocurrido, esperamos que no vuelva a repetir."/>
    <m/>
    <s v="Se le realizó un llamado de atención por violentar las normas de la Institución."/>
    <m/>
    <x v="1"/>
    <s v="N/A"/>
    <s v="08 de febrero"/>
    <x v="0"/>
    <n v="5"/>
  </r>
  <r>
    <n v="15"/>
    <s v="Luis "/>
    <s v="Lugo"/>
    <s v="809-703-8109"/>
    <m/>
    <s v="Conductor conduce de forma temeraria."/>
    <s v="19-103"/>
    <s v="C-12, Linconl"/>
    <s v="Turno 2"/>
    <n v="2"/>
    <s v="Febrero"/>
    <n v="2022"/>
    <s v="Hola, Omsa se preocupa porque los conductores manejen de acuerdo a las leyes de Trànsito y a las normas establecidas, incluyendo así las instrucciones que se les dan en los entrenamientos cuando a su ingreso."/>
    <m/>
    <s v="Le realizamos un llamado de atención al conductor; no así corregida dicha falta, tomaremos otras medidas."/>
    <m/>
    <x v="1"/>
    <s v="N/A"/>
    <s v="08 de febrero"/>
    <x v="0"/>
    <n v="5"/>
  </r>
  <r>
    <n v="16"/>
    <s v="Doris "/>
    <s v="Miranda"/>
    <s v="829-755-4318"/>
    <s v="a"/>
    <s v="Conductor conducia de forma temeraria."/>
    <s v="15-079"/>
    <s v="C-12, Los Ríos"/>
    <s v="Turno 1"/>
    <n v="4"/>
    <s v="Febrero"/>
    <n v="2022"/>
    <s v="Saludos, disculpe la conducta inapropiada del conductor, la cual no apoyamos. Nuestro personal es instruido para que conduzca apegado a las leyes de Tránsito y a las normas de la Institución, que prohíbe los rebases al igual que andas de un carril ba otro."/>
    <m/>
    <s v="Se le llamó  la atención al conductor, para que cumpla las instrucciones como corresponde."/>
    <m/>
    <x v="1"/>
    <s v="N/A"/>
    <s v="08 de febrero"/>
    <x v="0"/>
    <n v="3"/>
  </r>
  <r>
    <n v="17"/>
    <s v="Manuel"/>
    <s v="de la Rosa "/>
    <s v="829-873-4694"/>
    <m/>
    <s v="Conductor conduce de forma temeraria, producto a este el usuario tuvo una caída dentro del autobús, ya que anda muy rápido."/>
    <s v="15-053"/>
    <s v="C-10, Independencia"/>
    <s v="Turno 1"/>
    <n v="7"/>
    <s v="Febrero"/>
    <n v="2022"/>
    <s v="Saludos, le agradecemos la información, al tiempo que le informamos que contamos con un personal que instruye a los conductores en lo relacionado al manejo de los autobuses de acuerdo a las leyes de Tránsito  y a las normas establecidas por la Institución; y que deben esperar que los usuarios se acomoden para poner el vehículo en marcha. . Externamos sinceras disculpas por lo ocurrido. Gracias por utilizar nuestro servicio."/>
    <m/>
    <s v="Se le realizó una amonestación por dicha falta."/>
    <m/>
    <x v="1"/>
    <s v="N/A"/>
    <s v="16 de febrero"/>
    <x v="0"/>
    <n v="8"/>
  </r>
  <r>
    <n v="18"/>
    <s v="Tania "/>
    <s v="Márquez"/>
    <s v="849-650-1122"/>
    <s v="a"/>
    <s v="Conductor conduce de forma temeraria en un carril que no le correspondía."/>
    <m/>
    <s v="C-4, Kennedy"/>
    <s v="Turno 1"/>
    <n v="8"/>
    <s v="Febrero"/>
    <n v="2022"/>
    <s v="Disculpe la forma inapropiada de conducir de nuestro colaborador, a los conductores se les instruye para que manejen de acuerdo a las leyes de Tránsito y a las normas establecidas por la Institución, que prohíbe los rebases brusco y manejar en el carril de la derecha y a la velocidad establecida por la ley de Tránsito. Esperamos no se repita tan incómoda situación."/>
    <m/>
    <s v="Le haremos un llamado de atención por dicha conducta."/>
    <m/>
    <x v="1"/>
    <s v="N/A"/>
    <s v="16 de febrero"/>
    <x v="0"/>
    <n v="7"/>
  </r>
  <r>
    <n v="19"/>
    <s v="Jenny Soribel"/>
    <s v="del Rosario Peña"/>
    <s v="829-974-3359"/>
    <s v="a"/>
    <s v="La Sra. Jenny es discapacitada, el conductor le incumplió parada, cuando se le solitó (3) tres veces antes de llegar a la parada destino (parada de Plaza Lama)"/>
    <s v="15-005"/>
    <s v="C-4, Kennedy"/>
    <s v="Turno 1"/>
    <n v="8"/>
    <s v="Febrero"/>
    <n v="2022"/>
    <s v="Saludos, Lamentamos lo sucedido y reprobamos esa conducta. Esta Institución tiene un compromiso con la población en general, pero en especial con las que tienen algun tipo de condición en espacial / discapacidad, lo cual se le pone en conocimiento a los conductores / cajeros al ingresar a la Institución."/>
    <m/>
    <s v="En tal sentido, se le realizó una amonestación, incluyendo tambien al cajero, para que presten más atención a la solicitud de paradas."/>
    <m/>
    <x v="0"/>
    <s v="N/A"/>
    <s v="16 de febrero"/>
    <x v="0"/>
    <n v="7"/>
  </r>
  <r>
    <n v="20"/>
    <s v="Jose"/>
    <s v="Guerrero"/>
    <s v="809-847-2534"/>
    <m/>
    <s v="Conductor conduce de manera temeraria y no utiliza las luces itermitentes "/>
    <s v="19-103"/>
    <s v="Linconl "/>
    <s v="Turno 1"/>
    <n v="15"/>
    <s v="Febrero"/>
    <n v="2022"/>
    <s v="Saludos, nuestra institucion siempre trata de capacitar su personal a bordo, con el fin de que se maneje de acuerdo a las normas establecidas; pr tal motivo hemos hecho acuerdo con otras entidades para impartir cursos de manejo a la defensiva. Agradecemos la informacion, lo mismo por utilizae nuestro servicio. "/>
    <m/>
    <s v="Haremos un llamado de atencion a nuestro colaborador a modo de informacion."/>
    <m/>
    <x v="1"/>
    <m/>
    <s v="25 de febrero"/>
    <x v="0"/>
    <n v="7"/>
  </r>
  <r>
    <n v="21"/>
    <s v="Yohanna "/>
    <s v="Hidalgo"/>
    <s v="809-833-2312"/>
    <m/>
    <s v="Conductor incumple varias veces la parada (91) en la direccion Oeste-Este . Conductor la dejo casi frente al casino,aun solicitando parada con tiempo"/>
    <s v="19-135"/>
    <s v="27 de Febrero"/>
    <s v="Turno 1"/>
    <n v="17"/>
    <s v="Febrero"/>
    <n v="2022"/>
    <s v="Saludos, reprobamos la forma irrespetuosa del conductor, puesto que es deber y obligacion cumplir con las paradas establecidas, y el no hacerlo indica una violacion a nuestras normas. Lamentamos lo sucedido y esperamos no se repita. Gracias por informarnos."/>
    <m/>
    <m/>
    <m/>
    <x v="0"/>
    <m/>
    <s v="28 de febrero"/>
    <x v="0"/>
    <n v="7"/>
  </r>
  <r>
    <n v="22"/>
    <s v="Juan Carlos"/>
    <s v="Cepeda"/>
    <s v="809-763-7192"/>
    <m/>
    <s v="Conductor conduce de manera temeraria,casi provoca un accidente y el Sr. Juan andaba con dos niños abordo."/>
    <s v="15-075"/>
    <s v="Charles de Gaulle"/>
    <s v="Turno 2"/>
    <n v="17"/>
    <s v="Febrero"/>
    <n v="2022"/>
    <s v="Hola, la institucion capacita los conductores para que le den fiel cumplimiento a las leyes de transito y a las normas establecidas, que establece una velocidad y la permanencia en el carril de la derecha, asi eviten accidentes y malestar a los usuarios por ende, a los demas conductores . Disculpe la falta, y agradecemos que use nuestro servicio."/>
    <m/>
    <m/>
    <s v="Se le impuso un llamadp de atencion. "/>
    <x v="0"/>
    <m/>
    <s v="28 de febrero"/>
    <x v="0"/>
    <n v="7"/>
  </r>
  <r>
    <n v="23"/>
    <s v="Xenia "/>
    <s v="Herasme "/>
    <s v="809-917-6368"/>
    <m/>
    <s v="Conductor incumple paradas,deben de capacitarlos luego una empleada de la institucion se romo una foto no sabe por que de igual menera tantola cajera como la empleada antes mecionada estaban comiendo dentro del autobus y esto esta prohibido.                                                                                      "/>
    <s v="09-058"/>
    <s v="C-4, Kennedy"/>
    <s v="Turno 2"/>
    <n v="17"/>
    <s v="Febrero"/>
    <n v="2022"/>
    <s v="Saludos, en atencion a su queja, nuestros conductores se capacitan constantemente y es por eso que se imponen sanciones,ya que tienen cococimiento de que deben cumplir con las paradas sin excepcion; en relacion al otro punto, esta determinantemente prohibido la ingesta de bebidad y comidas en los autobuses, y nuestro personal no esta excluido de esta practica, siendo los primeros que deben poner un buen ejemplo."/>
    <m/>
    <s v="Haremos una amosnestacion a los tres colaboradores."/>
    <m/>
    <x v="0"/>
    <m/>
    <s v="28 de febrero"/>
    <x v="0"/>
    <n v="7"/>
  </r>
  <r>
    <n v="24"/>
    <s v="Joan "/>
    <s v="Paredes "/>
    <s v="809-627-9785"/>
    <m/>
    <s v="Conductor conduce de manera temeraria de un carril a otro."/>
    <s v="15-051"/>
    <s v="C-10, Independencia"/>
    <s v="Turno 1"/>
    <n v="16"/>
    <s v="Febrero"/>
    <n v="2022"/>
    <s v="Gracias por la fidelidad hacia nuestro servicios; en relacion con su queja, tomaremos las medidas pertinentes. Esperamos que situaciones como estas no se repitan."/>
    <m/>
    <s v="Haremos una amonestacion al conductor, para que maneje de acuerdo a las normas establecidas por la institucion."/>
    <m/>
    <x v="1"/>
    <m/>
    <s v="25 de febrero"/>
    <x v="0"/>
    <n v="7"/>
  </r>
  <r>
    <n v="25"/>
    <s v="Jeison Felipe "/>
    <m/>
    <s v="829-431-1414"/>
    <m/>
    <s v="Conductor incumple paradas        "/>
    <s v="19-097 19-035"/>
    <s v="C-4, Kennedy"/>
    <s v="Turno 1"/>
    <n v="16"/>
    <s v="Febrero"/>
    <n v="2022"/>
    <s v="Gracias por informarnos; reprobamos el comportamiento inadecuado de nuestro conductor, irrespetando nuestras normas, porque a menos que el autobus este lleno es su deber cumplir con las paradas, ya sea para montar/ desmontar usuarios. Disculpe lo acontecido."/>
    <m/>
    <s v="Le llamaremos la atecion de manera de amonestacion, esperando no reincida, asi no tener que tomar medida sancionadora."/>
    <m/>
    <x v="0"/>
    <m/>
    <s v="25 de febrero"/>
    <x v="0"/>
    <n v="7"/>
  </r>
  <r>
    <n v="27"/>
    <s v="Juan Tomas"/>
    <s v="Peralta"/>
    <s v="809-201-3920"/>
    <m/>
    <s v="Solicita una parada en la entrada de brisa del este en direccion Este-Oeste las paradas que estan les queda muy lejos "/>
    <m/>
    <m/>
    <s v="Turno 2"/>
    <n v="18"/>
    <s v="Febrero"/>
    <n v="2022"/>
    <s v="Gracias por preferirnos como medio de transporte; atendiendo a su solicutd, nuestra institucion solo opera las paradas establecidas por el INTRANT, entidad encargada de instaurar las paradas de acuerdo a la Ley 63-17, por lo que daremos, curso a su solicitud, esperando tenga acogida los mas pornto posible."/>
    <m/>
    <m/>
    <m/>
    <x v="0"/>
    <m/>
    <s v="28 de febrero"/>
    <x v="0"/>
    <n v="7"/>
  </r>
  <r>
    <n v="28"/>
    <s v="Kenia "/>
    <m/>
    <s v="809-773-9690"/>
    <m/>
    <s v="Conductor incumple parada"/>
    <s v="A-19-056"/>
    <s v="C-4, Kennedy"/>
    <s v="Turno 2"/>
    <n v="18"/>
    <s v="Febrero"/>
    <n v="2022"/>
    <s v="Saludos, es de muy mal gusto para el ususario esa pactica de dejarlo lejos de la parada que solicita, lo cual reprobamos, puesto que uno de los objetivos de nuestra institucion es brindarle un buen servicio a la poblacion, asi se sienta a gusto. Disculpe los inconvenientes."/>
    <m/>
    <s v="Le haremos un llamado a la atencion al colaborador."/>
    <m/>
    <x v="0"/>
    <m/>
    <s v="28 de febrero"/>
    <x v="0"/>
    <n v="7"/>
  </r>
  <r>
    <n v="29"/>
    <s v="Librado"/>
    <s v="Santana"/>
    <s v="849-626-4629"/>
    <m/>
    <s v="La parada frente a transporte  Espinal esta muy oscura y los autobuses no se detienen esta situacion pasa todas las noches despues de las 7:00 P.M "/>
    <s v="19-055"/>
    <s v="27 de Febrero"/>
    <s v="Turno 1"/>
    <n v="21"/>
    <s v="Febrero"/>
    <n v="2022"/>
    <s v="Saludos, estamos tomando cartas en ele asunto y contactaremos las autoridades correspondientes para buscar una solucion a esta problemática. Gracias por utilizar nuestro servicio, disculpe los inconvenientes."/>
    <m/>
    <m/>
    <m/>
    <x v="0"/>
    <m/>
    <s v=" 01 de marzo"/>
    <x v="0"/>
    <n v="7"/>
  </r>
  <r>
    <n v="30"/>
    <s v="Francisco "/>
    <m/>
    <s v="829-398-8556"/>
    <m/>
    <s v="Conductor incumple parada que esta antes de Plaza Lama en direccion Oeste-Este"/>
    <m/>
    <s v="27 de Febrero"/>
    <s v="Turno 2"/>
    <n v="21"/>
    <s v="Febrero"/>
    <n v="2022"/>
    <s v="Muchas gracias por el comentario, de gran ayuda para el desarrollo y fortalecimient de nuestro servicio; constantemente tenemos conversacion de nuestro conductores sobre la importancia del resteto de las paradas, ya que divha accion va en perjurio de nuestro usuarios, por demas, en contra de las normas de la institucion. Externamos sinceras disculpas por divha accion."/>
    <m/>
    <m/>
    <m/>
    <x v="0"/>
    <m/>
    <s v=" 01 de marzo"/>
    <x v="0"/>
    <n v="7"/>
  </r>
  <r>
    <n v="32"/>
    <s v="Jose "/>
    <s v="Amparo"/>
    <s v="829-689-5651"/>
    <m/>
    <s v="Los conductores de este corredor incumplen paradas, el servicio esta pesimo, las cajeras son groseras "/>
    <m/>
    <s v="Los Rios"/>
    <s v="Turno 1"/>
    <n v="22"/>
    <s v="Febrero"/>
    <n v="2022"/>
    <s v="Saludos, gracias por utilizar nuestros servios . En atencion a su queja pedimos sinceras disculpas si esta accion pudo haber causado retraso en el desenvolvimiento de sus actividades o compromiso; en cuanto a nuestros colaboradores, constantemente estamos en conversacion con ellos sobre la importancia del cumplimiento de las paradas asi como el respeto que deben tener para nuestros usuarios. Dada su queja haremos hincapie en ese corredor."/>
    <m/>
    <s v="Haremos una amonestacion verbal a ambos empleados."/>
    <m/>
    <x v="0"/>
    <m/>
    <s v=" 01 de marzo"/>
    <x v="0"/>
    <n v="7"/>
  </r>
  <r>
    <n v="33"/>
    <s v="Olivia "/>
    <s v="Rosario"/>
    <s v="809-653-0128"/>
    <m/>
    <s v="Conductor incumple parada y se desmonto a retirar dinero de un cajero"/>
    <m/>
    <s v="Independencia"/>
    <s v="Turno 2"/>
    <n v="25"/>
    <s v="Febrero"/>
    <n v="2022"/>
    <s v="Hola, agradecemos su informacion; nuestra institucion capacita el personal para que conduzca de acuedo a las leyes de transito y a nuestras normas, por lo que no cumpliras es una violacion a las mismas. Esperamos que no vuelva a ocurrir."/>
    <m/>
    <m/>
    <m/>
    <x v="0"/>
    <m/>
    <s v="10 de marzo"/>
    <x v="0"/>
    <n v="7"/>
  </r>
  <r>
    <n v="34"/>
    <s v="Luis "/>
    <s v="Fermin Santana "/>
    <s v="809-913-9932"/>
    <m/>
    <s v="Conductor maneja de forma temeraria e incumple paradas "/>
    <s v="15-017"/>
    <s v="C-4, Kennedy"/>
    <s v="Turno 2"/>
    <n v="28"/>
    <s v="Febrero"/>
    <n v="2022"/>
    <s v="Saludos, nuestra Institución gasta tiempo y dinero en la capacitación del personal a bordo, con el fin de brindar un servicio confiable a la población; hemos hecho acuerdos con otras instituciones para capacitar a conductores y cajeros en lo relacionado al manejo de conflictos, servicio al cliente y otros. Externamos nustro agradecimiento por informar acerca de esa conducta reprobable de nuestro colaborador; es de costumbre informarles como deben manejarse al volante, así eviten causar malestar a los usuarios y a los demás conductores que comparten las vías; en relación a las paradas, nuestras normas establecen el cumplimiento de todas sin excepción "/>
    <m/>
    <m/>
    <m/>
    <x v="1"/>
    <s v="N/A"/>
    <s v="10 de marzo "/>
    <x v="0"/>
    <n v="9"/>
  </r>
  <r>
    <n v="35"/>
    <s v="Nelson"/>
    <s v="Reynoso"/>
    <s v="829-465-6926"/>
    <m/>
    <s v="El chofer de este autobus es un incompetente grosero quebrantador de la ley e inhumano, este chofer no sabe guiar autobuses con personas dentro ya que los frenasos repentinos que hace ocasiona que las personas que se trasladan de pie se accidenten por frenar tan fuerte, varias personas se cayeron en dos ocasiones por esta acción, aparte de eso, este chofer no respeta las leyes de tránsito y se para los semaforos en rojo como es el de la Independencia con Italia y el que esta en la Mexico esquina San Carlos, tambien este chofer no se detiene en paradas cuando se le solicita parada y tampoco cuando hay pocos peatones esperando para subirse, este pasa de largo como es la parada de la loteria, la parada del Almamater, este chofer distribuye panfletos religiosos pero de cristiano no tiene nada, porfavor tomen carta en este asunto, gracias"/>
    <s v="15-092"/>
    <s v="C-10, Independencia"/>
    <s v="Turno 1"/>
    <n v="1"/>
    <s v="Marzo"/>
    <n v="2022"/>
    <s v="Saludos, estaremos tomando medidas al respecto a partir de su queja, le pedimos disculpas por los inconvenientes"/>
    <m/>
    <m/>
    <m/>
    <x v="1"/>
    <s v="N/A"/>
    <s v="14 de marzo "/>
    <x v="1"/>
    <n v="10"/>
  </r>
  <r>
    <n v="36"/>
    <s v="Deivi"/>
    <m/>
    <s v="849-381-1524"/>
    <m/>
    <s v="Quiso irse sin esperar pasajero y es imprudente"/>
    <s v="19-041"/>
    <s v="C-18, Juan Bosch "/>
    <s v="Turno 2"/>
    <n v="1"/>
    <s v="Marzo"/>
    <n v="2022"/>
    <s v="Saludos, gracias por su interés en colaborar con nuestra Institución, deseado aportar ideas en procura de mejorar el servicio que ofrecemos; le agradecemos infinitamente. Para citas debe comunicarse en el teléfono (809) 221-6672"/>
    <m/>
    <m/>
    <m/>
    <x v="0"/>
    <s v="N/A"/>
    <s v="14 de marzo "/>
    <x v="1"/>
    <n v="10"/>
  </r>
  <r>
    <n v="37"/>
    <s v="Daurys"/>
    <s v="Soto"/>
    <m/>
    <m/>
    <s v="Hoy y como todos los dias es una lucha por coger la OMSA porque ninguno de los choferes le gusto pararse en esa parada y hoy día 2/3/2022 este chofer no se paro en esa parada e incluso que mas adelante se paro en las siguientes y montando pasajeros fuera de parada "/>
    <s v="15-056"/>
    <s v="C-6, Los Alcarrizos"/>
    <s v="Turno 1"/>
    <n v="2"/>
    <s v="Marzo"/>
    <n v="2022"/>
    <s v="Saludos, gracias por informar sobre la situación en dicho corredor. Disculpe los inconvenientes "/>
    <m/>
    <s v="Enviaremos un supervisor para verificar esos conductores que violentan las normas de la Institución; haremos un llamado de atención al conductor de la ficha citada para que cumpla con nuestro objetivo final, que es ofrecer un servicio eficiente en favor de nuestros usuarios "/>
    <m/>
    <x v="0"/>
    <s v="N/A"/>
    <s v="14 de marzo "/>
    <x v="1"/>
    <n v="9"/>
  </r>
  <r>
    <n v="38"/>
    <s v="Olga Lidia"/>
    <m/>
    <s v="829-561-4305"/>
    <s v="a"/>
    <s v="Los conductores de la mañana no llegan hasta la última parada que está en los mueblecitos Km.13 y dejan los usuarios en la parada Induveca. Los conductores del turno II, si cumplen con esta parada"/>
    <m/>
    <s v="C-1, 27 de Febrero"/>
    <s v="Turno 1"/>
    <n v="2"/>
    <s v="Marzo"/>
    <n v="2022"/>
    <s v="Saludos, colocaremos supervisores para verificar esos conductores que no se encuentran cumpliendo con la parada en cuestión, así detectar el porqué la falta, ya que del turno II no tenemos queja. Esperamos solucionar la situaciíon lo mas pronto posible para evitar inconvenientes a nuestros usuarios. Agradecemos la información, igualmente por utilizar nuestro servicio"/>
    <m/>
    <m/>
    <m/>
    <x v="0"/>
    <s v="N/A"/>
    <s v="14 de marzo "/>
    <x v="0"/>
    <n v="9"/>
  </r>
  <r>
    <n v="39"/>
    <s v="Francisco "/>
    <s v="Delgado"/>
    <s v="829-558-4797"/>
    <m/>
    <s v="Manejo temerario"/>
    <s v="16-081"/>
    <s v="C-10, Independencia"/>
    <s v="Turno 1"/>
    <n v="4"/>
    <s v="Marzo"/>
    <n v="2022"/>
    <s v="Saludos, nuestra Institución gasta tiempo y dinero en la capacitación del personal a bordo, con el fin de brindar un servicio confiable a la población; hemos hecho acuerdos con otras instituciones para capacitar a conductores y cajeros en lo relacionado al manejo de conflictos, servicio al cliente y otros. Externamos nustro agradecimiento por informar acerca de esa conducta reprobable de nuestro colaborador; es de costumbre informarles como deben manejarse al volante, así eviten causar malestar a los usuarios y a los demás conductores que comparten las vías; en relación a las paradas, nuestras normas establecen el cumplimiento de todas sin excepción "/>
    <m/>
    <s v="Realizaremos un llamado de atención al colaborador"/>
    <m/>
    <x v="1"/>
    <s v="N/A"/>
    <s v="15 de marzo"/>
    <x v="0"/>
    <n v="8"/>
  </r>
  <r>
    <n v="40"/>
    <s v="Danny"/>
    <m/>
    <s v="809-490-2248"/>
    <m/>
    <s v="La Sra. Danny pidio parada a la muebleria que esta mas adelante del Supermercado Dragon de Oro y el conductor incumplio dicha parada porque esta no está señalizada"/>
    <s v="15-065"/>
    <s v="C-10, Independencia"/>
    <s v="Turno 2"/>
    <n v="4"/>
    <s v="Marzo"/>
    <n v="2022"/>
    <s v="No se justifica dicha conducta, la falta de señalización no es motivo para el incumplimiento de la parada; en ese corredor existe la particularidad que la mayoría de las paradas no se encuentran señalizadas, aún así los conductores saben cuales están establecidas. Agradecemos la información, tomaremos medidas al respecto. "/>
    <m/>
    <s v="Realizaremos un llamado de atención al colaborador"/>
    <m/>
    <x v="0"/>
    <s v="N/A"/>
    <s v="15 de marzo"/>
    <x v="0"/>
    <n v="8"/>
  </r>
  <r>
    <n v="41"/>
    <s v="Juan"/>
    <s v="Moronta"/>
    <s v="809-845-2589"/>
    <m/>
    <s v="El chofer de dicha ruta nombrado como Ronny el dia de hoy manejaba de forma temeraria volando los pasajeros de sus respectivas paradas y realizando los cambios de el autobus a altas revoluciones de manera brusca causando que los pasajeros que abordan el autobus choquen uno con los otros, dicho conductor es reinsidente en este tipo de imprudencia "/>
    <s v="16-082"/>
    <s v="C-6, Los Alcarrizos"/>
    <s v="Turno 1"/>
    <n v="5"/>
    <s v="Marzo"/>
    <n v="2022"/>
    <s v="Saludos, nos encontramos muy agradecidos por la información suministrada; en atención a la forma de conducir de nuestro colaborador, tomaremos cartas en el asunto, ya que el incumplimiento de las normas de esta Institución y la violación de las leyes de Tránsito no debe ser pasado por alto; nuestros conductores son los primeros que deben poner el ejemplo en el volante"/>
    <m/>
    <m/>
    <s v="El conductor fue sancionado; si reincide en dicha conducta tomaremos medidas más drásticas "/>
    <x v="1"/>
    <s v="N/A"/>
    <s v="16 de marzo "/>
    <x v="1"/>
    <n v="8"/>
  </r>
  <r>
    <n v="42"/>
    <s v="Roybel"/>
    <m/>
    <s v="849-267-3063"/>
    <s v="a"/>
    <s v="Este autobús luego de haber permanecido (20 minutos) esperandolo paso de largo en direccion Este-Oeste. Este conductor suele hacer pasar por el carril del medio y no pararse "/>
    <s v="15-092"/>
    <s v="C-10, Independencia"/>
    <s v="Turno 2"/>
    <n v="7"/>
    <s v="Marzo"/>
    <n v="2022"/>
    <s v="Saludos, entendemos lo difícil que debe ser para nuestros usuarios la situación a la que usted hace referencia; es por ese y otros motivos que nuestra Institución sanciona los conductores que sin justificación cometen dicha falta, infriendo las normas establecidas. Externamos sinceras disculpas a la vez que le agradecemos su fidelidad y confianza en nuestro servicio"/>
    <m/>
    <m/>
    <m/>
    <x v="0"/>
    <s v="N/A"/>
    <s v="16 de marzo "/>
    <x v="0"/>
    <n v="8"/>
  </r>
  <r>
    <n v="43"/>
    <s v="Mario"/>
    <s v="Sojo"/>
    <s v="829-386-6505"/>
    <m/>
    <s v="El día 08/03/2022 a las 6:30 p.m. este conductor le permitio a un amigo de el llevar una bocina a alto volumen dentro del autobus y esto llevo a que el conductor discutiera y hasta pasara de parada a los usuarios ya que era muy molestosa la bulla"/>
    <s v="16-083"/>
    <s v="C-6, Los Alcarrizos"/>
    <s v="Turno 1"/>
    <n v="9"/>
    <s v="Marzo"/>
    <n v="2022"/>
    <s v="Saludos, nuestros conductores sostienen conocimiento de las normas de esta Institución, por ende saben que musica a alto volumen, comer dentro del autobús, entre otras, estan prohibidas. Tomaremos medidas al respecto, disculpe los inconvenientes"/>
    <m/>
    <s v="Realizaremos una amonestación al conductor por violentar las normas de la Institución"/>
    <m/>
    <x v="0"/>
    <s v="N/A"/>
    <s v="25 de marzo"/>
    <x v="0"/>
    <n v="13"/>
  </r>
  <r>
    <n v="44"/>
    <s v="Rafael"/>
    <s v="Rodriguez"/>
    <s v="809-534-7946"/>
    <m/>
    <s v="Los conductores de este corredor incumplen parada en la feria, ya que siempre se les hace seña y estos siguen"/>
    <m/>
    <s v="C-10, Independencia"/>
    <s v="Turno 1"/>
    <n v="10"/>
    <s v="Marzo"/>
    <n v="2022"/>
    <s v="Saludos, enviaremos un supervisor para que verifique cuáles conductores incumplen la referida parada, violentando las normas de la Institución. Gracias por la información suministrada y disculpe los inconvenientes"/>
    <m/>
    <s v="Haremos un llamado de atención a modo de información; de igual manera serán sancionados aquellos que sean sorprendidos en dicha práctica"/>
    <m/>
    <x v="0"/>
    <s v="N/A"/>
    <s v="21 de marzo"/>
    <x v="0"/>
    <n v="8"/>
  </r>
  <r>
    <n v="45"/>
    <s v="Carla"/>
    <s v="Rodriguez"/>
    <s v="829-764-0427"/>
    <s v="a"/>
    <s v="Manejo temerario, casi atropella a la Sr. Carla "/>
    <s v="12-057"/>
    <s v="Santiago"/>
    <s v="Turno 1"/>
    <n v="11"/>
    <s v="Marzo"/>
    <n v="2022"/>
    <s v="Gracias por utilizar nuestro servicio; reprobamos dicha práctica, ya que las leyes de Tránsito y las normas de esta Institución establecen la velocidad y carril en que deben transitar en la ciudad, igualmente esos cambios bruscos suelen causar desconcierto en los pasajeros, principalmente aquellos de pies que podrían resultar incidentados "/>
    <m/>
    <s v="Realizaremos un llamado de atención al colaborador"/>
    <m/>
    <x v="1"/>
    <s v="N/A"/>
    <s v="21 de marzo"/>
    <x v="0"/>
    <n v="7"/>
  </r>
  <r>
    <n v="46"/>
    <s v="Edgar"/>
    <s v="Lora"/>
    <s v="829-770-9760"/>
    <m/>
    <s v="Es una mujer rubia que maneja una guagua gusano. Ella deja siempre en el medio del puente Juan Carlos donde no hay paradas. Ella deja los pasajeros en sus paradas y es una persona incompetente"/>
    <m/>
    <s v="C-1, 27 de Febrero"/>
    <s v="Turno 2"/>
    <n v="11"/>
    <s v="Marzo"/>
    <n v="2022"/>
    <s v="Saludos, agradecemos la informacion suministrada, de igual forma lamentamos lo sucedido "/>
    <s v="Citada la conductora, nos informó que se vio en la necesidad de dejarlos ese día porque se encontraba otro vehículo en la parada"/>
    <m/>
    <s v="Se realizó un llamado de atención a dicho colaborador"/>
    <x v="0"/>
    <s v="N/A"/>
    <s v="21 de marzo"/>
    <x v="1"/>
    <n v="7"/>
  </r>
  <r>
    <n v="47"/>
    <s v="Cristy"/>
    <s v="Gonzalez"/>
    <s v="829-673-8821"/>
    <s v="a"/>
    <s v="La cajera de este autobús ficha (15042) no quiso permitir La entreda de los estudiantes del politecnico Pilar Constanzo, según ella porque los estudiantes hacian mucho ruido. En sus palabras ella dijo que no los dejaran entrar, causando asi una discusion entre los pasajeros y ella por el abuso que estaba cometiendo"/>
    <s v="15-042"/>
    <s v="C-10, Independencia"/>
    <s v="Turno 2"/>
    <n v="14"/>
    <s v="Marzo"/>
    <n v="2022"/>
    <s v="Lamentamos la situación tan incómoda por la que se vio obligado a presenciar; el hecho de que hagan ruido no es motivo para prohibirles abordar el autobús, pero los usuarios sí deben entender que deben mantener el orden/disciplina, más aun tratándose de estudiantes. La cajera debe trabajar con tranquilidad porque maneja dinero y perdería concentración. Agradecemos su confianza en nuestro servicio"/>
    <m/>
    <m/>
    <m/>
    <x v="2"/>
    <s v="N/A"/>
    <s v="21 de marzo"/>
    <x v="1"/>
    <n v="6"/>
  </r>
  <r>
    <n v="48"/>
    <s v="Martha"/>
    <s v="Paulino"/>
    <s v="809-942-6960"/>
    <s v="a"/>
    <s v="La unidad 15-03 salió a las 09:40 a.m. e iba todo el camino utilizando el celular en ningun momento lo soltó, iba texteando y enviando nota de voz todo el trayecto"/>
    <m/>
    <s v="C-1, 27 de Febrero"/>
    <s v="Turno 1"/>
    <n v="15"/>
    <s v="Marzo"/>
    <n v="2022"/>
    <s v="Saludos, nuestras normas prohíben rotundamente el uso de celulares estando al volante; reprobamos la conducta del colaborador, ya que pone en riesgo la integridad física de los usuarios, con tal acción provocaría un accidente lamentable. Tomaremos las medidas pertinentes, gracias la información suministrada"/>
    <m/>
    <s v="Realizaremos una amonestación, por violentar las normas de la Institución"/>
    <m/>
    <x v="1"/>
    <s v="N/A"/>
    <s v="28 de marzo"/>
    <x v="0"/>
    <n v="10"/>
  </r>
  <r>
    <n v="49"/>
    <s v="Ivelisse "/>
    <s v="Diaz Acosta"/>
    <s v="829-679-9706"/>
    <s v="a"/>
    <s v="La cajera le dijo al conductor que no montara los estudiantes del Politecnico Pilar Contanzo, la señora alego que ningun conductor le gusta montar estudiantes "/>
    <s v="15-042"/>
    <s v="C-10, Independencia"/>
    <s v="Turno 1"/>
    <n v="15"/>
    <s v="Marzo"/>
    <n v="2022"/>
    <s v="Le agradecemos por usar nuestro servicio para transportarse; aunque no explica con exactitud, la OMSA labora para todos los ciudadanos que deseen abordar las unidades, por lo que no comprendemos la conducta negativa de parte de nuestra empleada, aunque en varias ocasiones nos han llegado quejas del mas comportamiento (ruido) de los estudiantes al abordar los autobuses, aunque no es motivo para negarles el servicio "/>
    <m/>
    <s v="Realizaremos un llamado de atención al conductor y la cajera"/>
    <m/>
    <x v="2"/>
    <s v="N/A"/>
    <s v="28 de marzo"/>
    <x v="0"/>
    <n v="10"/>
  </r>
  <r>
    <n v="50"/>
    <s v="Maria"/>
    <s v="Martinez"/>
    <s v="809-307-3848"/>
    <s v="a"/>
    <s v="El conductor incumplio la parada que esta proximo a la C/ Alma Mater"/>
    <s v="16-025"/>
    <s v="C-10, Independencia"/>
    <s v="Turno 1"/>
    <n v="15"/>
    <s v="Marzo"/>
    <n v="2022"/>
    <s v="Saludos, sabemos lo difícil que es para nuestros usuarios el estar esperando un autobús y que el conductor no cumpla la parada establecida, acción que reprobamos. Externamos sinceras disculpas, gracias por suministrarnos la información"/>
    <m/>
    <s v="Realizaremos un llamado de atención por no acogerse a las normas de la Institución"/>
    <m/>
    <x v="0"/>
    <s v="N/A"/>
    <s v="28 de marzo"/>
    <x v="0"/>
    <n v="10"/>
  </r>
  <r>
    <n v="51"/>
    <s v="Cristal"/>
    <s v="Bautista"/>
    <s v="849-352-0664"/>
    <s v="a"/>
    <s v="Conductor conduce de forma temeraria y se subio a la acera frente al Supermercado Olé de las Américas, por poco colisiona su vehiculo"/>
    <s v="15-062"/>
    <s v="C-10, Independencia"/>
    <s v="Turno 2"/>
    <n v="16"/>
    <s v="Marzo"/>
    <n v="2022"/>
    <s v="Saludos, reprobamos la conducta inapropiada de nuestro conductor, ya que como empleado público el y los demás deben ser los primeros en dar el mejor ejemplo de acatar las leyes de Tránsito y las normas de esta Institución, manejando dentro del límite de la velocidad establecida en la Ley 63-17, y permanecer en el carril de la derecha, así evitar cambios bruscos que puedan causar accidentes lamentables. Disculpe los inconvenientes "/>
    <m/>
    <s v="Realizaremos una amonestación a nuestro colaborador"/>
    <m/>
    <x v="1"/>
    <s v="N/A"/>
    <s v="29 de marzo"/>
    <x v="0"/>
    <n v="10"/>
  </r>
  <r>
    <n v="52"/>
    <s v="Eddy "/>
    <s v="Sánchez"/>
    <s v="829-315-9904"/>
    <m/>
    <s v="Conductor conduce de forma temeraria"/>
    <s v="16-044"/>
    <s v="C-16, Charles de Gaulle"/>
    <s v="Turno 1"/>
    <n v="16"/>
    <s v="Marzo"/>
    <n v="2022"/>
    <s v="Gracias por facilitarnos el dato; el manejo temerario se considera una violación a las normas de la Institución, que prohíben dicha práctica, que solo podrían causar accidentes y malestar a nuestros usuarios. Tomaremos medidas disciplinarias, disculpe los inconvenientes "/>
    <m/>
    <s v="Le haremos una amonestación a nuestro colaborador"/>
    <m/>
    <x v="1"/>
    <s v="N/A"/>
    <s v="29 de marzo"/>
    <x v="0"/>
    <n v="10"/>
  </r>
  <r>
    <n v="53"/>
    <s v="Annie"/>
    <s v="Segura"/>
    <s v="849-404-9934"/>
    <s v="a"/>
    <s v="Buenas tardes!!! Este chofer es muy mal educado porque se pedía la parada en el botón pero no funcionaba, pues se pedía con la boca pero el mismo no hacía caso decía que si no la pedíamos por el botón no se iba a parar. Educadamente se le solicitaba que abriera la puerta que se quedaban y no hacia caso. Y maneja muy mal... Gracias espero que lo tomen en cuenta los estados emocionales de esas personas son muy malo"/>
    <s v="16-089"/>
    <s v="C-10, Independencia"/>
    <s v="Turno 1"/>
    <n v="17"/>
    <s v="Marzo"/>
    <n v="2022"/>
    <s v="Agradecemos que nos haya suministrado tan importante información, la cual reprobamos tajantemente porque nuestra Institución se preocupa y trabaja en la capacitación de sus empleados sin distinción alguna, mas el de abordo que debe brindarle el mejor de los servicios a la población. Enviaremos un supervisor para verificar y de reincidir en dicha práctica tomaremos medidas aún mas drásticas "/>
    <m/>
    <m/>
    <s v="A dicho colaborador se le impuso una amonestación escrita"/>
    <x v="0"/>
    <s v="N/A"/>
    <s v="30 de marzo"/>
    <x v="1"/>
    <n v="10"/>
  </r>
  <r>
    <n v="54"/>
    <s v="Melida"/>
    <s v="Castillo"/>
    <s v="829-554-9637"/>
    <s v="a"/>
    <s v="El conductor dejo fuera de su parada a un estudiante "/>
    <m/>
    <s v="C-1, 27 de Febrero"/>
    <s v="Turno 1"/>
    <n v="21"/>
    <s v="Marzo"/>
    <n v="2022"/>
    <s v="Gracias por utilizarnos como su medio de transporte, al tiempo externamos disculpas por la conducta injustificada del conductor, esperamos no vuelva a repetirse; tanto conductor como cajero es capacitado para que brinden un buen servicio a la población"/>
    <m/>
    <s v="El colaborador será amonestado por incumplor con las normas establecidas en la institución"/>
    <m/>
    <x v="0"/>
    <s v="N/A"/>
    <s v="30 de marzo "/>
    <x v="1"/>
    <n v="8"/>
  </r>
  <r>
    <n v="55"/>
    <s v="Jose Guillermo"/>
    <s v="Santana"/>
    <s v="829-804-0108"/>
    <m/>
    <s v="Manejo temerario"/>
    <s v="15-040"/>
    <s v="C-1, 27 de Febrero"/>
    <s v="Turno 1"/>
    <n v="23"/>
    <s v="Marzo"/>
    <n v="2022"/>
    <s v="Saludos, reprobamos tal práctica, ya que causa incertidumbre a los usuarios; aún cuando nuestra institución los entrena para que acaten las leyes de tránsito y las normas que tenemos establecidas sobre el manejo de los autobuses. Tomaremos medidas al respecto, gracias por utilizar nuestros servicios"/>
    <m/>
    <s v="Realizaremos un llamado de atención al colaborador, con fines de que cumpla con su deber"/>
    <m/>
    <x v="1"/>
    <s v="N/A"/>
    <s v="01 de abril"/>
    <x v="0"/>
    <n v="8"/>
  </r>
  <r>
    <n v="56"/>
    <s v="Deivy"/>
    <m/>
    <s v="849-850-3598"/>
    <m/>
    <s v="El primer autobús que sale de este corredor esta llegando junto con el segundo, el usuario alega que dicho conductor se llama Diogenes y que a este no le gusta salir de primero "/>
    <m/>
    <s v="C-10, Independencia"/>
    <s v="Turno 1"/>
    <n v="23"/>
    <s v="Marzo"/>
    <n v="2022"/>
    <s v="Saludos, gracias por escribirnos. De acuerdo a la programación, orden de salida y el tiempo establecido no es posible que las unidades lleguen juntas a su destino, a menos que el segundo conductor no cumpla con alguna parada o exceda la velocidad; así mismo le informamosque los turnos son rotativos -un conductor que sale en el No. 1 la primera semana, sale de último la próxima. Es necesario que nos informen la parada violentada, para las medidas correctivas"/>
    <m/>
    <s v="Investigaremos el caso para hacer un llamado de atención, en caso de ser necesario"/>
    <m/>
    <x v="0"/>
    <s v="N/A"/>
    <s v="01 de abril"/>
    <x v="0"/>
    <n v="8"/>
  </r>
  <r>
    <n v="57"/>
    <s v="Omar"/>
    <s v="Rodriguez"/>
    <s v="809-532-0928"/>
    <m/>
    <s v="El dia 23/03/2022 a las 7:45 a.m. el conductor hizo un rebase temerario y colisionó el retrovisor del Sr. Omar"/>
    <s v="19-010"/>
    <s v="C-1, 27 de Febrero"/>
    <s v="Turno 1"/>
    <n v="23"/>
    <s v="Marzo"/>
    <n v="2022"/>
    <s v="Saludos, nos apena sobremanera tal situación, una de nuestras normas establece el no rebase, y precisamente para evitar malestar y accidentes innecesarios; y no toleramos las faltas a las normas"/>
    <m/>
    <m/>
    <s v="Le hicimos una amonestación al tiempo que fue enviado al Depto. De Litigios para los fines pertinentes"/>
    <x v="1"/>
    <s v="N/A"/>
    <s v="01 de abril"/>
    <x v="0"/>
    <n v="8"/>
  </r>
  <r>
    <n v="58"/>
    <s v="Alexis"/>
    <m/>
    <s v="809-717-2131"/>
    <m/>
    <s v="Incumplió parada, iba a exceso de velocidad y manejo temerario "/>
    <s v="15-084"/>
    <s v="C-1, 27 de Febrero"/>
    <s v="Turno 1"/>
    <n v="23"/>
    <s v="Marzo"/>
    <n v="2022"/>
    <s v="Sentimos sobremanera la conducta inapropiada de nuestro colaborador, violento tres de las normaas establecidas por la Institución. Tomaremos cartas en el asunto, le agradecemos la información"/>
    <m/>
    <s v="Será amonestado por violentar las normas y las leyes de tránsito; así mismo enviado al Depto. De Capacitación interno para que no tome de nuevo los cursos de normas y procedimientos"/>
    <m/>
    <x v="0"/>
    <s v="N/A"/>
    <s v="01 de abril"/>
    <x v="0"/>
    <n v="8"/>
  </r>
  <r>
    <n v="59"/>
    <s v="Aurora"/>
    <m/>
    <s v="829-439-5743"/>
    <s v="a"/>
    <s v="Tanto la cajera como el conductor tratan a las personas como que son animales "/>
    <s v="19-051"/>
    <s v="C-1, 27 de Febrero"/>
    <s v="Turno 1"/>
    <n v="29"/>
    <s v="Marzo"/>
    <n v="2022"/>
    <m/>
    <m/>
    <m/>
    <m/>
    <x v="3"/>
    <s v="N/A"/>
    <m/>
    <x v="0"/>
    <m/>
  </r>
  <r>
    <n v="60"/>
    <s v="Manuel"/>
    <s v="Peralta"/>
    <s v="829-647-9086"/>
    <m/>
    <s v="Conductor conduce de forma temeraria, realizando fuertes rebases como si anduviera en una bicicleta"/>
    <s v="19-147"/>
    <s v="C-1, 27 de Febrero"/>
    <s v="Turno 1"/>
    <n v="29"/>
    <s v="Marzo"/>
    <n v="2022"/>
    <m/>
    <m/>
    <m/>
    <m/>
    <x v="1"/>
    <s v="N/A"/>
    <m/>
    <x v="0"/>
    <m/>
  </r>
  <r>
    <n v="61"/>
    <s v="Jose Alberto"/>
    <m/>
    <s v="829-325-5669"/>
    <m/>
    <s v="Conductor incumple paradas"/>
    <s v="19-159"/>
    <s v="C-1, 27 de Febrero"/>
    <s v="Turno 2"/>
    <n v="29"/>
    <s v="Marzo"/>
    <n v="2022"/>
    <m/>
    <m/>
    <m/>
    <m/>
    <x v="0"/>
    <s v="N/A"/>
    <m/>
    <x v="0"/>
    <m/>
  </r>
  <r>
    <n v="62"/>
    <s v="Ariel "/>
    <s v="Gómez"/>
    <s v="849-253-5279"/>
    <m/>
    <s v="el Sr. Ariel solicitó parada y la conductora le dijo que lo dejaría donde ella quisiera e iba manejando con el celular en las manos, otros usuarios alegan que la misma conducta siempre, se para a comprar helado y fritura en su horario laboral."/>
    <m/>
    <s v="Barahona "/>
    <s v="Turno 2"/>
    <n v="1"/>
    <s v="Abril"/>
    <n v="2022"/>
    <s v="Agracdecemos su información. En lo concerniente a su queja, válida para nosotros, nuestra Institución establece en sus normas que los conductores deben dejar a los uaurios en las paradas establecidas; lamentamos que no colocó la ficha para aplicarle las sanciones disciplinarias pertinentes por violentar las normas. En lo relacionado con las paradas, están debidamente identificadas."/>
    <m/>
    <s v="Se envió un supervisor para detectar cual es la conductora que esta incurriendo en dicha falta, para y asi aplicarle las mdidas correctivas pertinentes."/>
    <m/>
    <x v="0"/>
    <s v="N/A"/>
    <s v="12 de abril"/>
    <x v="0"/>
    <n v="8"/>
  </r>
  <r>
    <n v="63"/>
    <s v="Waleska "/>
    <s v="Estevez"/>
    <s v="849-265-5057"/>
    <s v="a"/>
    <s v="Algunos choferes deberían prestar mas atención a las paradas, el sábado 02 de abril del año en curso esperé la OMSA en la parada frente al Olé de Villa Mella (40) minutos, y por mas señas que le hice al conductor ni siquiera miró hacia la parada y la chica que avisa las paradas menos. Viajo en OMSA por que estoy embarazada y trato de evitar los carros públicos; solo sugiero que algunos conductores deberían ponerse mas pendientes a las paradas."/>
    <m/>
    <s v="C-17, La Barquita"/>
    <s v="Turno 1"/>
    <n v="3"/>
    <s v="Abril"/>
    <n v="2022"/>
    <s v="Saludos, gracias por suministrarnos la información, nuestra Institución siempre ha estado comprometida en brindarle un servicio estable a la población, en especial a las embarazadas y personas con discapacidad, para los que hay asientos reservados y autobuses con rampa. Disculpe los inconvenientes."/>
    <m/>
    <s v="Se le realizo un llamado de atención al colaborador para que realice su trabajo con la debida atención que conlleva."/>
    <m/>
    <x v="0"/>
    <s v="N/A"/>
    <s v="19 de abril"/>
    <x v="1"/>
    <n v="12"/>
  </r>
  <r>
    <n v="64"/>
    <s v="Bienvenido"/>
    <s v="Durán "/>
    <m/>
    <m/>
    <s v="Deseo reportar la manera temeraria que estaba conduciendo hoy un chofer de la OMSA del corredor Independencia, realizando rebases, frenando innecesariamente y dejando a varios usuarios que le pidieron parada. Este chofer manejaba con destino al canótromo."/>
    <s v="15-048"/>
    <s v="C-10, Independencia"/>
    <s v="Turno 1"/>
    <n v="5"/>
    <s v="Abril"/>
    <n v="2022"/>
    <s v="Agradecemos sobremanera su informaciòn; nuestras normas prohíben el exceso de velocidad, el manejo temerario y los rebases. Nuestros conductores deberían ser los primero en dar el ejemplo dando fiel cumplimiento a lo dispuesto por la ley de Tránsito y por la OMSA. Gracias por utilizar nuestro servicio."/>
    <m/>
    <s v="Se le realizó un llamado de atención al colaborador para que maneje de acuerdo a las leyes de Tránsito y a las normas de la Institución de lo contrario tomaremos, otro tipo de medidas."/>
    <m/>
    <x v="1"/>
    <s v="N/A"/>
    <s v="19 de abril"/>
    <x v="1"/>
    <n v="10"/>
  </r>
  <r>
    <n v="65"/>
    <s v="Adriano"/>
    <s v="Mateo"/>
    <s v="829-441-1245"/>
    <m/>
    <s v="Conductor conduce de forma temeraria."/>
    <s v="19-021"/>
    <s v="C-1, 27 de Febrero "/>
    <s v="Turno 1"/>
    <n v="6"/>
    <s v="Abril"/>
    <n v="2022"/>
    <s v="Saludos, tenemos a bien informarle que esta Institución tiene normas establecidas, las cuales nuestros conductores deben ovedecer. Lo mismo que las leyes de Tránsito que establecen la velocidad a la que deben transitar en las vías; por lo que tomaremos las medidas correctivas pertinentes. Gracias por utilizar nuestro servicio."/>
    <m/>
    <s v="Se le realizó un llamado de atención severo para que ovedezcan lo ante expuesto."/>
    <m/>
    <x v="1"/>
    <s v="N/A"/>
    <s v="20 de abril"/>
    <x v="0"/>
    <n v="11"/>
  </r>
  <r>
    <n v="66"/>
    <s v="Elizabeth"/>
    <m/>
    <s v="809-903-9666"/>
    <s v="a"/>
    <s v="La señora anadaba con su madre de 80 años de edad operada de corazon y su niña especial con sindrome de Down, pidió parada y el conductor la voló dejandola lejos de donde se quedaba. El conductor le exigió desmontarse rápido sin ningún tipo de consideración dicieno que lo podian reportar que no le importaba."/>
    <s v="A-19-021"/>
    <s v="C-1, 27 de Febrero "/>
    <s v="Turno 1"/>
    <n v="6"/>
    <s v="Abril"/>
    <n v="2022"/>
    <s v="Lamentamos sobremanera lo sucedido. Nuestra Institución tiene un compromiso con las personas que padecen algún tipo de discapacidad y es de vital importancia para nosotros que los conductores lo asuman. Disculpe y le informamos que le aplicaremos los correctivos pertinentes al colaborador."/>
    <m/>
    <s v="Se le realizó una amonestación por violentar las normas y se enció a tomar nueva vez los cursos de atención al  usuario."/>
    <m/>
    <x v="0"/>
    <s v="N/A"/>
    <s v="20 de abril"/>
    <x v="0"/>
    <n v="11"/>
  </r>
  <r>
    <n v="67"/>
    <s v="María "/>
    <s v="Valiente "/>
    <s v="809-729-3234"/>
    <s v="a"/>
    <s v="Conductor conduce de forma temeraria."/>
    <s v="19-123"/>
    <s v="C-19, Linconl "/>
    <s v="Turno 1"/>
    <n v="7"/>
    <s v="Abril"/>
    <n v="2022"/>
    <s v="Saludos, nuestro Institución siempre se ha preocupado por la capacitación de su personal a bordo para que se apegue a la forma correcta de conducir en las vía, apegado a las normas que tenemos establecidas, por lo que incumplir con estas se considera una violación. Procederemos con los corectivos necesarios por dicha falta."/>
    <m/>
    <s v="Se le realizó un llamado de atención para que cumpla con lo dispuesto."/>
    <m/>
    <x v="1"/>
    <s v="N/A"/>
    <s v="20 de abril"/>
    <x v="0"/>
    <n v="10"/>
  </r>
  <r>
    <n v="68"/>
    <s v="Miguel "/>
    <s v="Peña "/>
    <s v="829-909-1889"/>
    <m/>
    <s v="Conductor conduce de forma temeraria, casi colisiona su vehículo."/>
    <s v="16-055"/>
    <s v="C-1, 27 de Febrero "/>
    <s v="Turno 2"/>
    <n v="7"/>
    <s v="Abril"/>
    <n v="2022"/>
    <s v="Gracias por informarnos sobre la conducta de nuestro colaborador, la cual reprobamos. Precisamente para evitar que incurran en errores como esos, es que se les capacita para que se acojan a las normas que tenemos establecidas y a las leyes de Tránsito."/>
    <m/>
    <s v="Se envió al departamento correspondiente para que le dieran una retroalimentación sobre nuestras normas y procedimientos de igual manero lo establecido en las leyes de Tránsito."/>
    <s v="Se le realizó una amonestación de forma verbal, es preciso que evite incurrir en dichas faltas."/>
    <x v="1"/>
    <s v="N/A"/>
    <s v="20 de abril"/>
    <x v="0"/>
    <n v="10"/>
  </r>
  <r>
    <n v="69"/>
    <s v="Miguel "/>
    <s v="Espinosa"/>
    <s v="829-880-4602"/>
    <m/>
    <s v="Conductor conduce de forma temerario."/>
    <s v="A-19-027"/>
    <s v="C-1, 27 de Febrero "/>
    <s v="Turno 1"/>
    <n v="18"/>
    <s v="Abril"/>
    <n v="2022"/>
    <s v="Saludos, agradecemos por suministrarnos la información al tiempo que le informamos que hemos tomado medidas al respecto. Nuestras leyes de Tránsito al igual que las normas de la Institución, establecen una velocidad que no sobrepase 60 kms, por las avenidas principales, se les prohíben los rebases, permanecer en el carril de la derecha siempre y cuando le sea posible, para que no se vean en la obligación de hacer cambios bruscos. Esperamos nuestro colaborador corrija esa práctica."/>
    <m/>
    <s v="Se le realizó un llamado de atención."/>
    <m/>
    <x v="1"/>
    <s v="N/A"/>
    <s v="29 de abril"/>
    <x v="0"/>
    <n v="10"/>
  </r>
  <r>
    <n v="70"/>
    <s v="Luis "/>
    <s v="Pérez"/>
    <s v="829-984-0856"/>
    <m/>
    <s v="Conductor conduce de forma temerario y en exceso de velocidad."/>
    <s v="16-079"/>
    <s v="C-10, Independencia"/>
    <s v="Turno 1"/>
    <n v="19"/>
    <s v="Abril"/>
    <n v="2022"/>
    <s v="Gracias,por preferirnos como su medio de transporte; con relación a su queja reprobamos dicha práctica al tiempoque hemos tomado las medidas correctivas pertinentes, ya que las leyes de Tránsito y las normas de la Institución establecen con toda claridad la velocidad a la que deben de manejar y permanecer en su carril derecho, mucho menos hacer cambios bruscos que conllevarían provocar daños a terceros."/>
    <m/>
    <s v="Se le realizó una amonestación."/>
    <m/>
    <x v="1"/>
    <s v="N/A"/>
    <s v="29 de abril"/>
    <x v="0"/>
    <n v="10"/>
  </r>
  <r>
    <n v="71"/>
    <s v="Cristina "/>
    <s v="Matos "/>
    <s v="809-338-6134 Ext.  227"/>
    <s v="a"/>
    <s v="Conductor conduce de forma temeraria, sin pasajeros abordo que se desplazaba Prox. a la 27 de Febrero en exceso de velocidad."/>
    <s v="12-053"/>
    <s v="C-1, 27 de Febrero "/>
    <s v="Turno 1"/>
    <n v="25"/>
    <s v="Abril"/>
    <n v="2022"/>
    <s v="Saludos,  ese autobùs estaba transitando fuera de ruta en un servicio especial, aunque no se justifica el manejo temerario ni el exceso de velocidad, por lo que hemos tomado medidas al respecto. Gracias por la información."/>
    <m/>
    <m/>
    <m/>
    <x v="1"/>
    <s v="N/A"/>
    <s v="09 de mayo"/>
    <x v="0"/>
    <n v="11"/>
  </r>
  <r>
    <n v="72"/>
    <s v="Luis "/>
    <s v="Mercedes "/>
    <s v="809-779-2919"/>
    <m/>
    <s v="Conductor conduce de forma temeraria y en exceso de velocidad."/>
    <s v="A-19-025"/>
    <s v="27 de Febrero"/>
    <s v="Turno 2"/>
    <n v="25"/>
    <s v="Abril"/>
    <n v="2022"/>
    <s v="Le agradecemos por suministrarno información, el manejo temerario se considera una violación a las leyes de Tránsito y en el caso de nuestros colaboradores se adiciona como violación a las normas de la Institución que prohíben dicha práctica, ya que causarían accidentes lamentables y malestar a nuestros usuarios. Se le aplicó las medidas correctivas necesarias."/>
    <m/>
    <s v="Se le solicitó una amonestación para el conductor, através de la Dirección correspondiente."/>
    <m/>
    <x v="1"/>
    <s v="N/A"/>
    <s v="09 de mayo"/>
    <x v="0"/>
    <n v="11"/>
  </r>
  <r>
    <n v="73"/>
    <s v="Raúl"/>
    <m/>
    <s v="809-273-9663"/>
    <m/>
    <s v="Conductor conduce de forma temeraria."/>
    <s v="A-19-025"/>
    <s v="27 de Febrero"/>
    <s v="Turno 2"/>
    <n v="25"/>
    <s v="Abril"/>
    <n v="2022"/>
    <s v="Le agradecemos por suministrarno información, el manejo temerario se considera una violación a las leyes de Tránsito y en el caso de nuestros colaboradores se adiciona como violación a las normas de la Institución que prohíben dicha práctica, ya que causarían accidentes lamentables y malestar a nuestros usuarios. Se le aplicó las medidas correctivas necesarias."/>
    <m/>
    <s v="Se le solicitó una amonestación para el conductor, através de la Dirección correspondiente."/>
    <m/>
    <x v="1"/>
    <s v="N/A"/>
    <s v="09 de mayo"/>
    <x v="0"/>
    <n v="11"/>
  </r>
  <r>
    <n v="74"/>
    <s v="Gabriel "/>
    <s v="Hidalgo"/>
    <m/>
    <m/>
    <s v="El chofer no respetaba el llamado de parada que se le solicitaba, tambien manejaba mal, frenando bruscamente y de manera temeraria. Maltrataba verbalmente a los pasajeros, incomodando a todos."/>
    <s v="16-079"/>
    <s v="C-1, 27 de Febrero "/>
    <s v="Turno 1"/>
    <n v="27"/>
    <s v="Abril"/>
    <n v="2022"/>
    <s v="Saludos, agradecemos por la información, nuestra Institución establece en susnormas que el respeto a los usuarios es uno de nuestros principales objetivos. Tomaremos las medidas pertinentes y esperamos no reincida en tal conducta. "/>
    <m/>
    <s v="Se le realizó una amonestación al colaborador por su conducta inapropiada."/>
    <m/>
    <x v="0"/>
    <s v="N/A"/>
    <s v="05 de mayo"/>
    <x v="1"/>
    <n v="7"/>
  </r>
  <r>
    <n v="75"/>
    <s v="Ana Luisa "/>
    <s v="Abreu"/>
    <s v="829-986-5036"/>
    <s v="a"/>
    <s v="Conductor incumplió parada, se detiene fuera de ellasy le vocifero a unos estudiantes palabras obsenas."/>
    <s v="16-081"/>
    <s v="C-10, Independencia"/>
    <s v="Turno 1"/>
    <n v="28"/>
    <s v="Abril"/>
    <n v="2022"/>
    <s v="Externamos sinceras disculpas por la conducta reprobable de nuestro colaborador, en lo adelante se  le ha aplicado las medidas correctivas necesarias."/>
    <m/>
    <s v="Se le realizó una amonestación de forma verbal."/>
    <m/>
    <x v="0"/>
    <s v="N/A"/>
    <s v="10 de mayo"/>
    <x v="0"/>
    <n v="9"/>
  </r>
  <r>
    <n v="76"/>
    <s v="Héctor"/>
    <s v="Tejeda"/>
    <s v="809-986-1537"/>
    <m/>
    <s v="Conductor conducia de forma temeraria y casi atropella el vehículo del Sr. Héctor, esto sucedió próximo al puente de la 27 cerca de la C/ José Fabrea."/>
    <s v="15-025"/>
    <s v="C-4, Kennedy"/>
    <s v="Turno 1"/>
    <n v="28"/>
    <s v="Abril"/>
    <n v="2022"/>
    <s v="Saludos, reprobamos la conducta inapropiada de nuestro conductor, ya que como empleado público él y los demas deben de ser los primero en dar el mejor ejemplo de respetar las leyes de Tránsito y las normas de la Institución, manejando dentro del límite de la velocidad establecida en la Ley 63-17, así evitar situaciones que puedan causar accidentes lamentables. Disculpe el mal momento por el que pasó."/>
    <m/>
    <s v="Se le realizoó una amonestación a través del departamento correspondiente."/>
    <m/>
    <x v="1"/>
    <s v="N/A"/>
    <s v="10 de mayo"/>
    <x v="0"/>
    <n v="9"/>
  </r>
  <r>
    <n v="77"/>
    <s v="Odalis"/>
    <s v="Mancebo"/>
    <m/>
    <m/>
    <s v="El día 30 de Abril alrededor de las 05:30 p.m., estaba conduciendo de forma temeraria, atravezando el autobús a otro conductor que por poco provoca un accidente, realizó dicha maniobra por más de una ocasión. Este comportamiento pone en peligro tanto la vida de los usuarios como de los peatones y la de otros conductores. Favor tomar medidas de lugar."/>
    <s v="A-19-053"/>
    <s v="C-1, 27 de Febrero "/>
    <s v="Turno 2"/>
    <n v="30"/>
    <s v="Abril"/>
    <n v="2022"/>
    <s v="Saludos, lagradecemos por la información  y le manifestamos que reprobamos la conducta de nuestro colaborador; por tratarse del tamaño y configuración del vehículo requiere de un manejo especial evitando así situaciones lamentables. Tomaremos las medidas correctivas necesarias."/>
    <m/>
    <s v="Se le realizoó una sanción drástica, por violentar las leyes de Tránsito lo mismo que las normas establecidas en OMSA."/>
    <m/>
    <x v="1"/>
    <s v="N/A"/>
    <s v="06 de mayo"/>
    <x v="1"/>
    <n v="6"/>
  </r>
  <r>
    <n v="78"/>
    <s v="Rossy "/>
    <s v="Encarnación"/>
    <s v="809-989-0724"/>
    <s v="a"/>
    <s v="Los conductores no se detienen en la primera parada después de Pintura."/>
    <m/>
    <s v="C-1, 27 de Febrero "/>
    <s v="Turno 1"/>
    <n v="6"/>
    <s v="Mayo "/>
    <n v="2022"/>
    <s v="Saludos, lamentamos que no colocó la ubicación / sentido de la referencia parada de OESTE/ESTE después de Pintura, la próxima es la parada de las Fuerzas Armadas. Le agradecemos su preocupación. De todos modos tomaremos carta en el asunto."/>
    <m/>
    <m/>
    <m/>
    <x v="0"/>
    <s v="N/A"/>
    <s v="13 de mayo"/>
    <x v="0"/>
    <n v="6"/>
  </r>
  <r>
    <n v="79"/>
    <s v="Carolin"/>
    <s v="Vasquez"/>
    <s v="829-642-6013"/>
    <s v="a"/>
    <s v="Los conductores incumplen paradas apartir de las 08:00 p.m., algunos conductores no llegan hasta el Km.9, se devuelven, ya llevan más de 15 días en lo mismo.    Favor mejorar la frecuencia."/>
    <m/>
    <s v="C-6, Los Alcarrizos"/>
    <s v="Turno 1"/>
    <n v="6"/>
    <s v="Mayo "/>
    <n v="2022"/>
    <s v="Gracias por la información, enviamos un supervisor para que nos rinda informa sobre lo que está ocurriendo y luego tomar las medidas correctivas pertinentes. En relación a la frecuencia estamos laborandoen ese sentido. Disculpe los inconvenientes."/>
    <m/>
    <m/>
    <m/>
    <x v="0"/>
    <s v="N/A"/>
    <s v="13 de mayo"/>
    <x v="0"/>
    <n v="6"/>
  </r>
  <r>
    <n v="80"/>
    <s v="Lorenza"/>
    <s v="Mercado"/>
    <s v="809-386-4134"/>
    <s v="a"/>
    <s v="Los autobuses no se están parando en ningunas de las paradas después de las 07:00 p.m., Favor mejorar la frecuencia ya que las unidades tardan más de (2) y (3) horas en pasar."/>
    <m/>
    <s v="Gurabo-Santiago"/>
    <s v="Turno 1"/>
    <n v="9"/>
    <s v="Mayo "/>
    <n v="2022"/>
    <s v="Agradecemos su comentario. Daremos las instruccions pertinentes para que se detecten los colaboradoresque están ejerciendo dicha práctica y así tomar las medidas correctivas necesarias; así mismo, le informamos que no tenemos hora determinada para el cumplimiento de las paradas mientras estamos laborando. En relación a la sugerencia, le informamos que uno de nuestros objetivos es seguir brindando el mejor de los servicios a la población; esperamos darle haberle dado una respuesta sastifactoria."/>
    <m/>
    <m/>
    <m/>
    <x v="0"/>
    <s v="N/A"/>
    <s v="13 de mayo"/>
    <x v="0"/>
    <n v="5"/>
  </r>
  <r>
    <n v="81"/>
    <s v="Mayelin"/>
    <m/>
    <s v="849-360-9944"/>
    <s v="a"/>
    <s v="En la Ecológica próximo a llegar a la planta de gas, las unidades incumplen parada."/>
    <s v="19-108"/>
    <s v="C-18, Ciudad Juan Bosch"/>
    <s v="Turno 2"/>
    <n v="10"/>
    <s v="Mayo "/>
    <n v="2022"/>
    <s v="Según las normas de La Institución, es deber de todos nuestros conductores cumplir con las paradas establecidas, siempre y cuando estén en ruta, dígase brindando el servicio a la población."/>
    <m/>
    <s v="Se le realizó un llamado de atención a modo de información a todos los conductores de ese corredor."/>
    <m/>
    <x v="0"/>
    <s v="N/A"/>
    <s v="13 de mayo"/>
    <x v="0"/>
    <n v="4"/>
  </r>
  <r>
    <n v="82"/>
    <s v="Albanelly"/>
    <s v="de Jesús"/>
    <s v="                                                                                                                                                                                                                                                                                                                                                                                                              "/>
    <s v="a"/>
    <s v="Tengo dos reclamaciones del servicio del corredor Linconl, primero la ruta (A) no està leyendo las tarjetas de crédito sin contacto , solo las del Metro, segundo el choferdel autobús ficha 19-167, desde las 10:45 a.m. en dirección Sur-Norte, no dejó de hablar por el celular ni un momento, no obstante un usuario pedirle que lo dejara y que prestara atención a la ruta. Ese autobús tiene los botones de las paradas dañados y era a voces para que abriera la puerta de atrás."/>
    <s v="19-167"/>
    <s v="C-19, Linconl "/>
    <s v="Turno 1"/>
    <n v="12"/>
    <s v="Mayo "/>
    <n v="2022"/>
    <s v="Saludos, gracias por informarnos, elevaremos su queja hasta la Institución que nos colabora en el servicio del pago electrónico, con el fin de que resuelvan la situación y en lo relacionado a su queja sobre nuestro colaborador, le aplicaremos los correctivos pertinentes, según lo establecido en las leyes de Tránsito y nuestras normas.. Disculpe el mal momento por el que pasaron, tanto usted como los demás usuarios."/>
    <m/>
    <m/>
    <s v="Se le realizó  una amonestación de forma verbal."/>
    <x v="0"/>
    <s v="N/A"/>
    <s v="17 de mayo"/>
    <x v="1"/>
    <n v="4"/>
  </r>
  <r>
    <n v="83"/>
    <s v="Rosa"/>
    <m/>
    <s v="809-634-1041"/>
    <s v="a"/>
    <s v="Conductor conducía del lado izquierdo de la vía de forma temeraria."/>
    <s v="09-032"/>
    <s v="C-4, Kennedy"/>
    <s v="Turno 1"/>
    <n v="17"/>
    <s v="Mayo "/>
    <n v="2022"/>
    <s v="Pedimos excusa por haber tenido tal experiencia en uno de nuestros autobuses, lamentamos dicha situación debido a que la seguridad de nuestro cliente es primordial para nosotros."/>
    <m/>
    <s v="Se le realizó un llamado de atención a dicho conductor."/>
    <s v="Se le realizó un llamado de atención para que maneje de acuerdo a las leyes de Tránsito y a las normas establecidas en nuestra Institución."/>
    <x v="1"/>
    <s v="N/A"/>
    <s v="23 de mayo"/>
    <x v="0"/>
    <n v="5"/>
  </r>
  <r>
    <n v="84"/>
    <s v="Eduardo"/>
    <m/>
    <s v="829-870-9653"/>
    <m/>
    <s v="Este conductor le incumplió parada a todos los usuarios que venías abordo en la unidad."/>
    <s v="15-046"/>
    <s v="C-6, Los Alcarrizos"/>
    <s v="Turno 2"/>
    <n v="17"/>
    <s v="Mayo "/>
    <n v="2022"/>
    <s v=" Estimado señor lamentamos los inconvenientes causados. Sinceras disculpas."/>
    <m/>
    <s v="Se le realizó un llamado de atención a dicho conductor."/>
    <s v="Contactamos el conductor de la unidad y hemos tomado las acciones que establece el protocolo cuando un colaborador incurre en dicho acto. "/>
    <x v="0"/>
    <s v="N/A"/>
    <s v="23 de mayo"/>
    <x v="0"/>
    <n v="5"/>
  </r>
  <r>
    <n v="85"/>
    <s v="Jean Adolfo"/>
    <m/>
    <s v="829-713-9047"/>
    <m/>
    <s v="Conductor conduce de forma temeraria y en alta velocidad."/>
    <s v="19-121"/>
    <s v="C-19, Linconl "/>
    <s v="Turno 1"/>
    <n v="18"/>
    <s v="Mayo "/>
    <n v="2022"/>
    <s v="Saludos, gracias por informarnos acerca del manejo incorrecto de nuestro conductor. Pedimos disculpas"/>
    <m/>
    <m/>
    <m/>
    <x v="1"/>
    <s v="N/A"/>
    <s v="23 de mayo"/>
    <x v="0"/>
    <n v="4"/>
  </r>
  <r>
    <n v="86"/>
    <s v="Doris "/>
    <m/>
    <s v="829-859-5783"/>
    <s v="a"/>
    <s v="Hace una semana reporto este conductor y volvio hacerle lo mismo, solicitó parada a las 11:40 a.m.. En el Colegio Quisqueyay la dejó en la Defilló."/>
    <s v="Placa 00-592"/>
    <s v="C-1, 27 de Febrero "/>
    <s v="Turno 2"/>
    <n v="18"/>
    <s v="Mayo "/>
    <n v="2022"/>
    <s v="Gracias por utilizar nuestro servicio, sus quejas y sugerencias son de gran ayuda para nosotros. Con relación a su queja contactamos al conductor para que responda por su accionar. Lamentamos profundamente que haya tenido que pasar dos veces por esta situación le aseguramos que estamos trabajando para que esto no vuelva a suceder."/>
    <m/>
    <s v="Se le realizó una amonestación por escrita y verbal."/>
    <s v="Contactamos al conductor d la unidad y hemos tomado las acciones que establece el protocolo cuando un colaborador incurre en dicho acto."/>
    <x v="0"/>
    <s v="N/A"/>
    <s v="23 de mayo"/>
    <x v="0"/>
    <n v="4"/>
  </r>
  <r>
    <n v="87"/>
    <s v="Edickson                                      "/>
    <s v="Hiraldo"/>
    <s v="829-994-9120"/>
    <m/>
    <s v="Yo se que mi queja no resuelva nada, pero me gustaría saber quien este leyendo esto se ponga en el lugar de una persona que los sábados sale a las 9:00 a.m. de su hogar y salga de su trabajo a las 8: 00 p.m. lo que quiere es llegar a su casa, verdad. Como es posible que uno haga una seña a una OMSA, pidiendo una parada y ella continua y ella continua como si nada y no hacen lo posible por detenerse. Si fuera que estuviera fuera de lugar, pero es en una parada que por disponsicion de ustedes, es parada.                                                                    Las paradas que están en la 27 de Febrero con Nuñez de Cáceres la que esta más arriba de Adrián Tropical frente al BHD, las paradas están al lado de la Plaza Dominica he tenido tres noches y cada vez que le hago seña siguen de largo, en vez de venir por la esquina de la parada vienen por el medio de la calle. Lo único que me gustaría es que sus conductores eligieron este trabajo que le pongan un poco de disciplina a lo que hacen y si no que dejen de trabajar que demasiadas personas hay fuera deseando un empleo."/>
    <s v="A-15-097 y           A-19-057"/>
    <s v="C-1, 27 de Febrero "/>
    <s v="Turno 2"/>
    <n v="18"/>
    <s v="Mayo "/>
    <n v="2022"/>
    <s v="Saludos, gracias por mantener su fidelidad y condianza en el servicio que brindamos a la población, en cuanto a su queja le informamos que de manera constante les informamos a nuestros conductores la importancia del respeto a las paradas cuando uno de nuestros usuarios hacen la señal, tal accionar constituye una violación a nuestros reglamentos internos y dichos conductores cuando nos percatamos que están incurriendo en tales acciones son debidamente sancionados. En tal sentido cabe señalar también que hay situcaiones que pueden presentarse por la cual un conductor no se detenga en una parada como por ejemplo que venga fuera de ruta o que el autobús este lleno de pasajeros, no obstante, seguiremos dándole seguimiento a su queja y esperando que no vuelva a pasar por este mal momento otra vez. Disculpa por los inconvenientes ocasionados."/>
    <m/>
    <s v="Se le realizó un llamado de atención a dichos conductores."/>
    <s v="Conversamos con nuestro colaborador y le manifestamos que tomaremos acciones ante lo sucedido de volver a incurrir en dichas faltas."/>
    <x v="0"/>
    <s v="N/A"/>
    <s v="23 de mayo"/>
    <x v="1"/>
    <n v="4"/>
  </r>
  <r>
    <n v="88"/>
    <s v="Arianni"/>
    <s v="Santana"/>
    <s v="829-294-1689"/>
    <s v="a"/>
    <s v="El conductor que iba en la unidad 19-022 alrededor d elas 7:00 a.m.., en la ruta que va por la Marginal no se detuvo en la segunda parada de la OMSA y dejó varias personas."/>
    <s v="19-022"/>
    <s v="C-18, Ciudad Juan Bosch"/>
    <s v="Turno 1"/>
    <n v="20"/>
    <s v="Mayo "/>
    <n v="2022"/>
    <s v="Saludos, gracias por suministrarnos la información. En nuestra Institución de manera constante nos mantenemos explicándoles a nuestros conductores sobre la importancia que tiene el respecto a las paradas. Dentro de nuestras normas internas existen politicas que sanciona este tipo de prácticas. En tal sentido entendemos tambièn que en ocasiones puede que el autobús este fuera de ruta o lleno de pasajero lo que pudiera provocar que el conductor no pudiera recoger pasajeros en una parada determinada, de todos modos lamentamos profundamente que haya que tenido que pasar por esta situación."/>
    <m/>
    <s v="Se le realizó un llamado de atención a dicho conductor."/>
    <s v="Conversamos con el colaborador y le manifestamos que tomaremos acciones ante lo sucedido de volver a incurrir en dichas faltas."/>
    <x v="0"/>
    <s v="N/A"/>
    <s v="23 de mayo"/>
    <x v="1"/>
    <n v="2"/>
  </r>
  <r>
    <n v="89"/>
    <s v="Daniel"/>
    <s v="González "/>
    <s v="809-317-2207"/>
    <m/>
    <s v="Conductor conduce de forma temeraria y se desvía de la ruta, cogiendo atajos. (se desvío en la Av. Máximo Gómez con la C/ José Contreras)."/>
    <m/>
    <s v="C-33, Bolívar"/>
    <s v="Turno 1"/>
    <n v="20"/>
    <s v="Mayo "/>
    <n v="2022"/>
    <s v="Saludos, gracias por mantener su fidelidad y confianza en el servicio que brindamos a la población, en cuanto a su queja le informamos que con el objetivo de buscar soluciones concretas en la problemática del transporte , precisamente estamos tomando como modelo el corredor Independencia para el estudio de una frecuencia efectiva para mejorar esta situación. Pedimos disculpa por esta situación."/>
    <m/>
    <s v="Se le realizó un llamado de atención a dicho conductor."/>
    <s v="Se le realizó un llamado de atención para que conduzca de acuerdo a las leyes de Tránsito y las normas establecidas en nuestra Institución. De repetirse dicha conducta, tomaremos otro tipo de medida."/>
    <x v="1"/>
    <s v="N/A"/>
    <s v="23 de mayo"/>
    <x v="0"/>
    <n v="2"/>
  </r>
  <r>
    <n v="90"/>
    <s v="Miguelina "/>
    <s v="Mendoza"/>
    <s v="Mayo "/>
    <n v="2022"/>
    <s v="Buenos días mi queja es con relación a los conductores, tienen que tratar de contratar personas educadas y con vocación de servicio y no animales con ropa, porque no es justo que los choferes deje los pasajeros en las paradas y se crean que son mejores que uno al punto de decirle''si hay que volver a dejarlo, lo harán'', es no creo que sea la respuesta de una persona que está brindando un servicio por el cual se le paga."/>
    <m/>
    <s v="Estrella Sadhala- Santiago"/>
    <s v="Turno 1"/>
    <n v="27"/>
    <s v="Mayo "/>
    <n v="2022"/>
    <s v="Saludos, gracias por utilizar nuestro servicio por el aporte de su queja y sugerencia. En relación con su queja lamentamos mucho que este pasando por esta situación al utilizar nuestros servicio de transporte, nuestros colaboradores son capacitados para brindar un buen servicio al cliente, en tal sentido buscaremos la forma de identificar a esos choferes que están incurriendo en dicha falta para retroalimentarlos, en tal sentido y sancionar a la vez ya que es una violación a las normas de nuestra Institución dicho comportamiento. Disculpe los inconvenientes."/>
    <m/>
    <m/>
    <m/>
    <x v="2"/>
    <s v="N/A"/>
    <s v="30 de mayo"/>
    <x v="0"/>
    <n v="2"/>
  </r>
  <r>
    <n v="91"/>
    <s v="César David "/>
    <s v="Arias"/>
    <s v="849-206-8758"/>
    <m/>
    <s v="El conductor durante todo el trayectoignoro varias paradas que los ususarios solicitaban. En que si el sistema de parada no funcionaba, teniamos que vociferar parada. El conductor se saltaba algunas e ignoraba las voces. En mi caso, pedì la parada para quedarme   en la que esta antes de llegar al puente peatonal de la Gómez en dirección (este-oeste), el caballero me llevo justo hasta donde esta la intersección y cuando me desmonte por poco soy atropellado."/>
    <s v="15-077"/>
    <s v="C-1, 27 de Febrero "/>
    <s v="Turno 1"/>
    <n v="28"/>
    <s v="Mayo "/>
    <n v="2022"/>
    <s v="Saludos, gracias por expresarnos su queja la cual son muy importante para nosotros brindarle un servicio de calidad. Lamentamos profundamente que haya tenido que pasar por esta situación para nosotros la seguridad de nuestros clientes es lo primordial le aseguramos que vamos a continuar trabajando para que esto no vuelva a suceder tomando las acciones de lugar de acuerdo a nuestras normas."/>
    <m/>
    <s v="Se le realizó una amonestación de forma verbal."/>
    <s v="Contactamos el conductor de la unidad y hemos tomado las acciones que establece el protocolo cuando un colaborador incurre en dicho acto."/>
    <x v="0"/>
    <s v="N/A"/>
    <s v="03 de junio"/>
    <x v="0"/>
    <n v="6"/>
  </r>
  <r>
    <n v="92"/>
    <s v=" Evelin"/>
    <s v="Reynoso"/>
    <s v="829-962-4895"/>
    <s v="a"/>
    <s v="Conductor incumple parada en Alma Rosa."/>
    <s v="19-118"/>
    <s v="C-18, Ciudad Juan Bosch"/>
    <s v="Turno II"/>
    <n v="1"/>
    <s v="Junio"/>
    <n v="2022"/>
    <s v="Saludos, para nosotros es de suma importancia sus sugerencia y quejas debido a que nos ayudasn a brindarles un servicio de mayor calidad. Pedimos disculpas por lo sucedido, le aseguramos que continuaremos trabajando para que esto no vuelva a suceder."/>
    <m/>
    <s v="Se le realizó una amonestación de forma verbal."/>
    <s v="Contactamos el conductor de la unidad y hemos tomado las acciones que establece el protocolo cuando un colaborador incurre en dicho acto."/>
    <x v="0"/>
    <s v="N/A"/>
    <s v="03 de junio"/>
    <x v="0"/>
    <n v="2"/>
  </r>
  <r>
    <n v="93"/>
    <s v="Carlos "/>
    <s v="Reyes"/>
    <s v="809-815-1117"/>
    <m/>
    <s v="Conductor conduce de forma temeraria."/>
    <m/>
    <s v="Estrella Sadhala- Santiago"/>
    <s v="Turno II"/>
    <n v="2"/>
    <s v="Junio"/>
    <n v="2022"/>
    <s v="Saludos, gracias por informarnos a cerca del manejo incorrecto de nuestro conductor, esperamos seguir contando con su colaboración."/>
    <m/>
    <m/>
    <m/>
    <x v="1"/>
    <s v="N/A"/>
    <s v="07 de junio"/>
    <x v="0"/>
    <n v="4"/>
  </r>
  <r>
    <n v="94"/>
    <s v="Fauris"/>
    <m/>
    <s v="809-409-0827"/>
    <m/>
    <s v="El conductor que conducía la unidad placa 0468, hizo rebases de forma temeraria en la Av. México y casi provoca un choque."/>
    <m/>
    <s v="C-1, 27 de Febrero "/>
    <s v="Turno I"/>
    <n v="7"/>
    <s v="Junio"/>
    <n v="2022"/>
    <s v="Saludos, gracias por informarnos a cerca del manejo incorrecto de nuestro conductor. Pedimos disculpa ante lo sucedido ya que para nosotros es de suma importancia la seguridad de nuestro cliente a la hora de abordar nuestro autobuses, hemos tomado cartas en el asunto, sujeto a nuestras normativas interna para que no vuelva a pasar por este mal momento."/>
    <m/>
    <s v="Se le realizó una amonestación de forma verbal."/>
    <s v="Conversamos con nuestro colaborador y le manifestamos tomar acciones ante lo sucedido de volver a incurrir en dichas faltas."/>
    <x v="1"/>
    <s v="N/A"/>
    <s v="20 de junio"/>
    <x v="0"/>
    <n v="10"/>
  </r>
  <r>
    <n v="95"/>
    <s v="Rahymary"/>
    <s v="Valdez"/>
    <s v="829-273-1780"/>
    <s v="a1"/>
    <s v="El conductor deja los usuarios fuera de paradas y debemos estar boceándole a parate de uno solicitar parada, frena de golpe con el autobús repleto de personas."/>
    <s v="16-021"/>
    <s v="Alto del Yaque - Santiago"/>
    <s v="Turno II"/>
    <n v="8"/>
    <s v="Junio"/>
    <n v="2022"/>
    <s v="Saludo, gracias por mantener su fidelidad y confianza en el servicio que brindamos a la población, en cuanto a su queja le informamos que con el objetivo de que estas cosas no sucedan nos mantenemos capacitando a los conductores e indicandoles sobre las normas internas de la Instiyución ya que la seguridad de nuestros usuarios en el autobús es de suma importancia para nosotros, en tal sentido nos estaremos contactando con el conductor para proceder de acuerdo con el protocolo establecido. Disculpe los inconvenientes."/>
    <m/>
    <s v="Se le realizó una amonestación de forma verbal."/>
    <s v="Se le realizó un llamado de atención para que conduzca de acuerdo a las leyes de Tránsito y a las normas establecidas en nuestra Institución. De repetirse dicha conducta tomaremos otro tipo de medidas mas drásticas."/>
    <x v="0"/>
    <s v="N/A"/>
    <s v="10 de junio"/>
    <x v="1"/>
    <n v="2"/>
  </r>
  <r>
    <n v="96"/>
    <s v="Guadalupe "/>
    <s v="Felix"/>
    <s v="809-330-0438"/>
    <s v="a"/>
    <s v="Conductor conduce de forma temeraria e iba utilizando el celular."/>
    <s v="19-134"/>
    <s v="C-1, 27 de Febrero"/>
    <s v="Turno I"/>
    <n v="9"/>
    <s v="Junio"/>
    <n v="2022"/>
    <s v="Saludos, gracias por informarnos a cerca del manejo incorrecto de nuestro conductor. Pedimos disculpas ante lo sucedido ya que para nosotros es de suma importancia la seguridad de nuestros clientes a la hora de abordar nuestros autobuses, hemos tomado carta en el asunto sujeto a nuestras normativas internas para que no vuelva a pasar por este mal momento."/>
    <m/>
    <s v="Un llamado de atención a dicho conductor."/>
    <s v="Le hicimos un llamado de atención para que maneje de acuerdo a las leyes de Tránsito y a las normas establecidas en nuestra Institución. De repetirse dicha conducta, tomaremos otras medidas mas drásticas."/>
    <x v="1"/>
    <s v="N/A"/>
    <s v="14 de junio"/>
    <x v="0"/>
    <n v="4"/>
  </r>
  <r>
    <n v="97"/>
    <s v="José Luis"/>
    <s v="Rodríguez"/>
    <s v="829-860-0027"/>
    <m/>
    <s v="Conductor de ruta manejando de forma indecente por casi arroja y hizo por dos ocasiones como que se tome carta en el asunto por lo que lo puede ser con otra persona lo cual yo me transportaba en bicicleta."/>
    <m/>
    <s v="Mirador Norte - Santiago"/>
    <s v="Turno I"/>
    <n v="20"/>
    <s v="Junio"/>
    <n v="2022"/>
    <s v="Gracias por contactarnos y expresarnos su queja. Lamentamos profundamente que haya tenido que pasar por este mal momento, nuestros conductores son sancionados cuando ocurre una falta como esta, debido a que nuestra prioridad es la seguridad de el ciudadano. Nuevamente disculpa."/>
    <m/>
    <m/>
    <m/>
    <x v="1"/>
    <s v="N/A"/>
    <s v="23 de junio"/>
    <x v="1"/>
    <n v="2"/>
  </r>
  <r>
    <n v="98"/>
    <s v="Paola"/>
    <s v="Alcántara"/>
    <s v="809-848-8145"/>
    <s v="a"/>
    <s v="Conductor conducía de forma temeraria."/>
    <s v="A-19-017"/>
    <s v="C-1, 27 de Febrero"/>
    <s v="Turno I"/>
    <n v="15"/>
    <s v="Junio"/>
    <n v="2022"/>
    <s v="Saludos, gracias por informarnos sobre el manejo incorrecto de nuestro conductor. Pedimos disculpa ante lo sucedido ya de qu para nosotros es de suma importancia la seguridad de nuestro cliente a la hora de abordar nuestros autobuses, tomaremos carta en el asunto sujeto a nuestras normativas internas para que no se vuelva a pasar por este mal moemnto."/>
    <m/>
    <s v="Se le realizó un llamado de atención a dichos conductores."/>
    <s v="Le hicimos un llamado de atención para que maneje de acuerdo a las leyes de Tránsito y a las normas establecidas en nuestra Institución. De repetirse dicha conducta, tomaremos otro tipo de medida."/>
    <x v="1"/>
    <s v="N/A"/>
    <s v="23 de junio"/>
    <x v="0"/>
    <n v="7"/>
  </r>
  <r>
    <n v="99"/>
    <s v="Carla"/>
    <m/>
    <s v="809-915-4675"/>
    <s v="a"/>
    <s v="Conductor conduce de forma temeraria."/>
    <s v="16-058"/>
    <s v="C-10, ndependencia"/>
    <s v="Turno I"/>
    <n v="15"/>
    <s v="Junio"/>
    <n v="2022"/>
    <s v="Pedimos excusa  por haber tenido tal experiencia en uno de nuestros autobuses, lamentamos dicha situación  debido a que la seguridad de nuestro cliente es primordial para nosotros."/>
    <m/>
    <s v="Un llamado de atención a dicho conductor."/>
    <s v="Se le realizó  un llamado de atención para que maneje de acuerdo a las leyes de Tránsito y a las normas establecidas por la Institución. De repetirse dicha conducta, tomeraemos otro tipo de medidas mas drásticas."/>
    <x v="1"/>
    <s v="N/A"/>
    <s v="23 de junio"/>
    <x v="0"/>
    <n v="7"/>
  </r>
  <r>
    <n v="100"/>
    <s v="José"/>
    <s v="Jiménez"/>
    <s v="829-448-4909"/>
    <m/>
    <s v="Conductor conduce de forma temeraria."/>
    <s v="A-19-076"/>
    <s v="C-1, 27 de Febrero"/>
    <s v="Turno I"/>
    <n v="20"/>
    <s v="Junio"/>
    <n v="2022"/>
    <s v="Saludos, gracias por informarnos a cerca del manejo incorrecto de nuestro conductor vamos a proceder acorde a lo que establece nuestras normas internas en cuanto a este caso. Esperamos seguir contando con su colaboración y fidelidad."/>
    <m/>
    <s v="Un llamado de atención a dicho conductor."/>
    <s v="Se le realizó un llamado de atención para que maneje de acuerdo a las leyes de Tránsito y a las normas establecidas en nuestra Institución. De repetirse dicha acción, tomaremos medidads mas drásticas."/>
    <x v="1"/>
    <s v="N/A"/>
    <s v="23 de junio"/>
    <x v="0"/>
    <n v="3"/>
  </r>
  <r>
    <n v="101"/>
    <s v="Castillo"/>
    <m/>
    <s v="809-353-6789"/>
    <m/>
    <s v="Conductor incumplió parada en el Km.9 de la Autp. Duarte."/>
    <s v="16-072"/>
    <s v="C-6, Los Alcarrizos"/>
    <s v="Turno I"/>
    <n v="22"/>
    <s v="Junio"/>
    <n v="2022"/>
    <s v="Saludos, gracias por utilizar nuestros servicios de transporte y comunicarnos su queja. Pedimos disculpas por lo sucedido y le informamos que tomaremos acciones por lo sucedido acorde a nuestras normas disciplinarias. Disculpe los inconvenientes."/>
    <m/>
    <s v="Se le realizó un llamado de atención al conductor."/>
    <s v="Se le realizó un llamado de atención para que conduzca de acuerdo a las leyes de Tránsito y a las normas establecidas por nuestra Institución. De repetirse dicha conducta, tomaremos medidas mas drásticas."/>
    <x v="0"/>
    <s v="N/A"/>
    <s v="24 de junio"/>
    <x v="0"/>
    <n v="3"/>
  </r>
  <r>
    <n v="102"/>
    <s v="Marcos "/>
    <s v="Ureña"/>
    <s v="809-403-7955"/>
    <m/>
    <s v="Conductor de este autobúus se dedica a maltratar a los pasajeros y a pararce en lugares que no son paradas, tambien acelera sin uno acabar de desmontarse por estar hechando carrera con los otros autobuses."/>
    <s v="19-116"/>
    <s v="C-1, 27 de Febrero"/>
    <s v="Turno I"/>
    <n v="23"/>
    <s v="Junio"/>
    <n v="2022"/>
    <s v="Saludos, gracias por enviarnos su queja, lamentamos profundamente que uno de nuestros colaboradores se haya comportado de esa manera, ya de que los mismos cuentan con captación de servicio al cliente, y el comportamiento ante dicha situación no fue el adecuado. "/>
    <m/>
    <s v="Se le realizó un llamado de atención a dichos conductores."/>
    <s v="Se le realizó un llamado de atención para que mconduzca de acuerdo a las leyes de Tránsito y a las normas establecidas en nuestra Institución. De repetirse dicha conducta, tomaremos otro tipo de meiddas mas drásticas."/>
    <x v="3"/>
    <s v="N/A"/>
    <s v="24 de junio"/>
    <x v="1"/>
    <n v="2"/>
  </r>
  <r>
    <n v="103"/>
    <s v="Manuel"/>
    <s v="Rivera"/>
    <s v="809-919-5005"/>
    <m/>
    <s v="Conductor incumplió parada en la Av. Correa y Cidrón y en otra parada le hizo lo mismo a otro usuario. Y favor señalizar las paradas del corredor Linconl e Independencia."/>
    <s v="15-003"/>
    <s v="C-10, Independencia"/>
    <s v="Turno II"/>
    <n v="3"/>
    <s v="Junio"/>
    <n v="2022"/>
    <s v="Saludos, gracias por su sugerencia y comentario que son de gran ayuda para nosotros. En cuanto a la queja del conductor nos contactamos con el mismo ya que esta acción no corresponde a las normas de la Institución. En relación con la sugerencia con respecto a la señalización de las paradas le haremos llegar al INTRANT, que conjunto a Obras Públicas son los encrgados de la señlización de las paradas de autobuses. Disculpe los inconvenientes."/>
    <m/>
    <m/>
    <m/>
    <x v="0"/>
    <s v="N/A"/>
    <s v="01 de julio"/>
    <x v="0"/>
    <n v="20"/>
  </r>
  <r>
    <n v="104"/>
    <s v="Moises"/>
    <s v="Cabrera "/>
    <s v="829-937-0903"/>
    <m/>
    <s v="Conductor iba frenando de golpe e incumplía paradas, incluso le llevo un retrovisor a otro vehículo por estar rebasándole rápido esto sucedió alrededor de las 01:30 p.m."/>
    <s v="A-19-053"/>
    <s v="C-1, 27 de Febrero"/>
    <s v="Turno II"/>
    <n v="27"/>
    <s v="Junio"/>
    <n v="2022"/>
    <s v="Saludos, para nosotros es muy importante su sugerencia y comentarios de queja, ya de que con ellas contribuye a que le podamos brindar un servicio de mejor calidad. En relación con su queja se realizó una investigación debido a que en nuestra Institución no permitimos este ipo de comportamiento y sancionamos al colaborador que incurre en tal falta. Lamentamos mucho que haya tenido que pasar por este mal momento."/>
    <m/>
    <s v="Se le realizó un un llamado de atención a dicho conductor."/>
    <s v="Se le realizó un llamado de atención para que maneje de acuerdo a las leyes de tránsito y a las normas establecidas en nuestra Institución. De repetirse dicha conducta tomaremos otro tipo de medidas más drásticas."/>
    <x v="1"/>
    <s v="N/A"/>
    <s v="01 de julio"/>
    <x v="0"/>
    <n v="5"/>
  </r>
  <r>
    <n v="105"/>
    <s v="Annel "/>
    <s v="Pérez"/>
    <s v="809-769-3183"/>
    <s v="a"/>
    <s v="Conductor conduce de forma temeraria, ambos conductores iban hechando carrera."/>
    <s v="19-025 y 19-071"/>
    <s v="C-1, 27 de Febrero"/>
    <s v="Turno I"/>
    <n v="28"/>
    <s v="Junio"/>
    <n v="2022"/>
    <s v="Saludo, para nosotros es muy importante su sugerencia y comentario, ya que através de ella contribuye a que le podamos brindar un servicio de mejor calidad. En relación con su queja hemos realizado una investigación debido a que en nuestra Institución no permitimos este tipo de comportamientoy sancionamos a los colaboradores que incurran en dicha falta."/>
    <m/>
    <s v="Se le realizó un llamado de atención a dicho conductor."/>
    <s v="Se le realizó un llamado de atención para que maneje de acuerdo a las leyes de tránsito y a las normas establecidas por nuestra Institución. De repetirse dicha conducta, tomaremos otro tipo de medidas más drásticas."/>
    <x v="1"/>
    <s v="N/A"/>
    <s v="01 de julio"/>
    <x v="0"/>
    <n v="4"/>
  </r>
  <r>
    <n v="106"/>
    <s v="Cristian "/>
    <s v="Reyes"/>
    <s v="809-890-4303"/>
    <m/>
    <s v="los conductores del turno II en horarios nocturnos incumplen paradas desde SAMBIL hasta el KM 9, van a alta velocidad y no ven a los usuarios en las paradas. Sugiere que los conductores conduzcan con mayor prudencia y que respeten a los usuarios."/>
    <m/>
    <s v="C-4, Kennedy"/>
    <s v="Turno II"/>
    <n v="1"/>
    <s v="Julio"/>
    <n v="2022"/>
    <s v="Saludos, para nosotros es de suma importancia que nos exprese su sugerencia en cuanto al servicio que brindamos. Con relación a su caso vamos a estar pendiente e investigar a los conductores de esta ruta para establecer acciones de lugar ante esta situación. Disculpe los inconvenientes."/>
    <m/>
    <m/>
    <m/>
    <x v="0"/>
    <s v="N/A"/>
    <s v="11 de julio"/>
    <x v="0"/>
    <n v="7"/>
  </r>
  <r>
    <n v="107"/>
    <s v="Martha "/>
    <s v="Rojas"/>
    <s v="809-266-1526"/>
    <s v="a"/>
    <s v="Este conductor en días pasados no esperó que la Sra. Martha se sentara y puso el vehículo en marcha sin importar su estado de embarazo y en fecha 04/07/2022 por mas señas que le hize, no dejo que abordara."/>
    <s v="19-100"/>
    <s v="C-18, Ciudad Juan Bosch"/>
    <s v="Turno I"/>
    <n v="4"/>
    <s v="Julio"/>
    <n v="2022"/>
    <s v="Gracias por hacernos llegar su comentario y sugeencia. Lamentamos mucho que haya tenido que pasar por tan mal momento, esta acción viola lo que son nuestras normas y por tanto constituye una falta  de primer grado de parte de este conductor. Disculpe por lo sucedido."/>
    <m/>
    <s v="Se le realizó un llamado a dicho conductor."/>
    <s v="Le hicimos un llamado de atención para que maneje de acuerdo a las leyes de Tránsito y a las normas establecidas en nuestra Institución. De repetirse dicha conducta, tomaremos otro tipo de medidas más drásticas."/>
    <x v="2"/>
    <s v="N/A"/>
    <s v="11 de julio"/>
    <x v="0"/>
    <n v="6"/>
  </r>
  <r>
    <n v="108"/>
    <s v="Austin"/>
    <s v="Mateo"/>
    <m/>
    <m/>
    <s v="Conductor no le quiso abrir la puerta en la parada de la San Vocente de Paúl, aun estando vestido de militar."/>
    <m/>
    <s v="C-18, Ciudad Juan Bosch"/>
    <s v="Turno II"/>
    <n v="5"/>
    <s v="Julio"/>
    <n v="2022"/>
    <s v="Saludos, graciaspor su comentario y sugerencia que son de suma importancia, para nosotros poder brindarle un servicio de calidad. Con relación a su queja hemos hablado con el conductor y se le ha establecido el protocolo Institucional que existe. Disculpe los inconvenientes."/>
    <m/>
    <s v="Se le realizó una amonestación de forma verbal."/>
    <s v=" "/>
    <x v="2"/>
    <s v="N/A"/>
    <s v="12 de julio"/>
    <x v="0"/>
    <n v="6"/>
  </r>
  <r>
    <n v="109"/>
    <s v="Alberto "/>
    <s v="Acosta "/>
    <m/>
    <m/>
    <s v="En el día de hoy, el conductor de una de las rutas de los alcarrizos abrió la puerta antes de que la OMSA de la Bolívar arracara, alterando el orden de la fila, yo iba de primero al quedar de último procedí a entrar por la puerta de salida y pagar  la cajera, tanto el chofer como la colaboradora de forma agresiva me dijeron que no iban a mover el autobús hasta que yo me apeara, procedí hacerlo y le explico al supervisor del Km12 de la Independencia de la situación y procedió a decirme que me vaya a otro vehículo. Entiendo que no es la forma correcta."/>
    <m/>
    <s v="C-6, Los Alcarrizos"/>
    <m/>
    <n v="6"/>
    <s v="Julio"/>
    <n v="2022"/>
    <s v="Saludos, gracias por utilizar nuestros servicios de transporte. Lamentamos mucho lo sucedido en esta situación esperando que no se vuelva a repetir ya que para nosotros es muy importante el servicio y el trato que brindamos a nuestros usuarios. En tal sentido le garantizmos que actuaremos conforme a nuestra norma interna con dichos colaboradores."/>
    <m/>
    <s v="Amonestación verbal o escrita."/>
    <s v="Conversamos con nuestro colaborador y le manifestamos tomar acciones ante lo sucedido de volver a incurrir en dichas faltas tomaremos medidas más drásticas."/>
    <x v="2"/>
    <s v="N/A"/>
    <s v="12 de julio"/>
    <x v="1"/>
    <n v="5"/>
  </r>
  <r>
    <n v="110"/>
    <s v="Mindri"/>
    <s v="Beriguete"/>
    <s v="809-816-8143"/>
    <s v="a"/>
    <s v="Estamos reclamando porque en horario de las 6-9 de la mañana las OMSA no se paran en la parada de la bomba de gas en la ruta de la ecológica, nosotros vamos a trabajar y llegamos a diarios tarde porque no se están parando en esa parada."/>
    <m/>
    <s v="C-18, Ciudad Juan Bosch"/>
    <s v="Turno I"/>
    <n v="14"/>
    <s v="Julio"/>
    <n v="2022"/>
    <s v="Saludos, gracias por hacernos llegar esta denuencia, nos contactamos con nuestro equipo de supervición y realizamos un levantamiento sobre este caso y determinar futuras soluciones. Disculpe los inconvenientes."/>
    <m/>
    <m/>
    <m/>
    <x v="0"/>
    <s v="N/A"/>
    <s v="18 de julio"/>
    <x v="1"/>
    <n v="3"/>
  </r>
  <r>
    <n v="111"/>
    <s v="José"/>
    <s v="Morales"/>
    <s v="829-410-0145"/>
    <m/>
    <s v="Conductor conduce de forma temenraria."/>
    <s v="16-056"/>
    <s v="C-10, Independencia"/>
    <s v="Turno I"/>
    <n v="26"/>
    <s v="Julio"/>
    <n v="2022"/>
    <s v="Saludos, gracias por utilizar nuestros servicios. En cuanto a su queja estaremos nos contactamos con el conductor debido a que este tipo de acción no son permitidas en nuestra Institución que violen las leyes de Tránsito y nuestras normas internas. Lamentamos mucho que haya tenido que pasar por esta situjación y le pedimos disculpas ante lo sucedido."/>
    <m/>
    <s v="Se le realizó un llamado de atención a dicho conductor."/>
    <s v="Le hicimos un llamado de atención para que maneje de acuerdo a las leyes de Tránsito y a las normas establecidas en nuestra Institución. De repetirse dicha conducta, tomaremos otro tipo de medida."/>
    <x v="1"/>
    <s v="N/A"/>
    <s v="02 de agosto"/>
    <x v="0"/>
    <n v="6"/>
  </r>
  <r>
    <n v="112"/>
    <s v="Romerta "/>
    <s v="Martínez"/>
    <s v="849-881-7280"/>
    <s v="a"/>
    <s v="Jueves 04 de agosto en la omsa que salió a las 7:10 am aproximadamente, el chofer al parecer de mal humor y el ambiente en el autobús desde el inicio se torno un poco pesado, exigía de mala manera de mala forma que se tocara el timbre para la parada algo que esta bien, pero el timbre tenía un problema y además cuando se tocaba la luz no encendía al frente y algunas veces se le olvidaba que ya había solicitado parada (eso parecía), cuando me tocaba quedarme pedimos el timbre a tiempo lo toco y sonó varias veces pero el chofer iba muy rápido y no nos quiso dejar en la parada, todo mundo diciendole que nos deje por que lo haiamos pedido y muy renuente dijo que nos dejara en la otra parada, mantuve la calma pero es muy desagradable tener que caminar tanto cuando ya se esta tarde, por el autobús tenia problemas y hasta se iba a quedar por mitad de camino, el chofer no debe descargar su enojo con los pasajeros. No es la primera vez que veo estas acciones y en verdad son de mal agrado aveces los choferes quieren presentarse como superiores. Espero que se tome en cuenta."/>
    <s v="16-072"/>
    <s v="C-10, Independencia"/>
    <s v="Turno I"/>
    <n v="4"/>
    <s v="Agosto"/>
    <n v="2022"/>
    <s v="Saludos, gracias por utilizar nustros servicios de transporte. En cuanto a su queja lamentamos mucho que haya tenido que pasar esta situación esperando que no vuelva a repetirse, le garantizamos que vamos actuar acorde a lo que establece nuestras normas internas con dicho colaborador ya que para nosotros es de suma importancia el buen trato que nuestros colaboradores les brinde a nuestros usuarios. Pedimos disculpas."/>
    <m/>
    <m/>
    <m/>
    <x v="2"/>
    <s v="N/A"/>
    <s v="10 de agosto"/>
    <x v="1"/>
    <n v="5"/>
  </r>
  <r>
    <n v="113"/>
    <s v="Víctor"/>
    <s v="Manuel"/>
    <s v="809-778-8877"/>
    <m/>
    <s v="Conductor incumple parada que está en la República de Colombia."/>
    <s v="16-079"/>
    <s v="C-19, Linconl "/>
    <s v="Turno I"/>
    <n v="5"/>
    <s v="Agosto"/>
    <n v="2022"/>
    <s v="Saludos, gracias por utilizar nuestros servicios de transporte. En relación a su queja nos estaremos contactando con este conductor debido a que el cumplimiento de la parada es parte escencial de nuestro reglamento interno. Lamentamos la situación y a la vez pedimos disculpas."/>
    <m/>
    <s v="Se le realizó una amonestación de forma verbal."/>
    <s v="Conversamos con nuestro colaborador y le manifestamos que tomaremo madidas más drásticas de volver a incurrir en dicha falta."/>
    <x v="0"/>
    <s v="N/A"/>
    <s v="11 de agosto"/>
    <x v="0"/>
    <n v="5"/>
  </r>
  <r>
    <n v="114"/>
    <s v="Aracelis"/>
    <m/>
    <s v="809-532-2083"/>
    <s v="a"/>
    <s v="Los autobuses no están pasando por las paradas y esto provoca largas filas de los usuarios. Favor mejorar la frecuencia. "/>
    <m/>
    <s v="C-33, Bolívar"/>
    <s v="Turno I"/>
    <n v="9"/>
    <s v="Agosto"/>
    <n v="2022"/>
    <s v="Gracias por utilizar nuestro servicio de transporte y hacernos llegar su comentarios y quejas. En cuanto a esta situación que nos expresa vamos hacer un levantamientocon nuestro equipo de supervición para identificar los conductores que están incurriendo en no respetar las paradas y tomar las medidas. En relación con la frecuencia nuestro equipo de departamento técnico trabaja día a día para estableer una frecuencia ideal para sastifacer la creciente demanda de los usuarios del transporte público. Pedimos disculpas por lo sucedido."/>
    <m/>
    <m/>
    <m/>
    <x v="0"/>
    <s v="N/A"/>
    <s v="11 de agosto"/>
    <x v="0"/>
    <n v="5"/>
  </r>
  <r>
    <n v="115"/>
    <s v="Elisa "/>
    <s v="Guzmán "/>
    <s v="809-439-1089"/>
    <s v="a"/>
    <s v="Manejo temerario, nos encontramos en la carretera Mella y desde ahí note el mal comportamiento y antes de la bomba (Credigas) casi colisiona conmigo del carril izquierdo al derecho de forma temeraria."/>
    <s v="EI00589"/>
    <s v="C-5, Kennedy"/>
    <s v="Turno I"/>
    <n v="12"/>
    <s v="Agosto"/>
    <n v="2022"/>
    <s v="Saludos, gracias por utilizar nuestro servicio por el aporte de su queja y sugerencia. En relación con su queja agradecemos que nos suministre esta informaciòn sobre el manejo temrario de nuestros conductores debido a que para nosotros es muy importante la seguridad de nuestros usuarios y los vehículos que de igual forma circulan por las calles por tanto no vamos a tolerar este tipo de accionar por parte de nuestros conductores. Lamentamos mucho que haya tenido que pasar por esta situción y pedimos nuestras más sinceras disculpas."/>
    <m/>
    <s v="Se le realizó un llamado de atención a dicho conductor."/>
    <s v="Se le realió un llamado de atención para que maneje de acuerdo a las leyes de Tránsito y a las normas establecidas en nuestra Institución. De repetirse dicha conducta, tomaremos ootras medidas mas drásticas."/>
    <x v="1"/>
    <s v="N/A"/>
    <s v="17 de agosto "/>
    <x v="1"/>
    <m/>
  </r>
  <r>
    <n v="116"/>
    <s v="Ricardo "/>
    <s v="Reyes "/>
    <s v="809-299-0052"/>
    <m/>
    <s v="Conductor conduce de forma temeraria, casi colisiona el vehìculo del Sr. Ricardo."/>
    <s v="19-105"/>
    <s v="C-4, Kennedy"/>
    <s v="Turno I"/>
    <n v="23"/>
    <s v="Agosto"/>
    <n v="2022"/>
    <s v="Saludos, gracias por utilizar nuestro servicio de transporte. Lamentamos mucho que haya tenido que pasar por esta situaciòn esperando que no vuelva a pasar por lo mismo, contactamos al conductor para aplicar las sanciones de lugar a pegado a nuestras normas. Pedimos disculpas por lo sucedido."/>
    <m/>
    <s v="Un llamado de atención a dichos conductor."/>
    <s v="Se le realizó un llamado de taención para que conduzca de acuerdo a las leyes de Tránsito y a las normas establecidas en nuestra Institución. De repetirse dicha conducta, tomaremos otras medidas más drásticas."/>
    <x v="1"/>
    <s v="N/A"/>
    <s v="29 de agosto"/>
    <x v="0"/>
    <m/>
  </r>
  <r>
    <n v="117"/>
    <s v="Alberto "/>
    <s v="Contreras"/>
    <s v="809-670-0437"/>
    <m/>
    <s v="El jueves (25) de agosto alrededor de las 4:00 pm, el conductor de dicha ficha incumple parada en el INVI, la mayoría de los conductores incumplen esta parada."/>
    <s v="19-154"/>
    <s v="C-10, Independencia"/>
    <s v="Turno I"/>
    <n v="26"/>
    <s v="Agosto"/>
    <n v="2022"/>
    <s v="Saludos, gracias por utilizar nuestros servicios de transporte. En relación con su queja vamos a realizr un trabajo de supervición en esta parada y los conductores que esten violentando dicha parada serán sometidos a las sanciones de lugar. Lamentamos mucho que este sucediendo esto y a la vez pedimos disculpas."/>
    <m/>
    <s v="Se le realizó una amonestación de forma verbal."/>
    <s v="Conversamos con nuestro colaborador y le manifestamos tomar acciones ante lo sucedido de volver a incurrir en dichas faltas tomaremos medidas más drásticas."/>
    <x v="0"/>
    <s v="N/A"/>
    <s v="30 de agosto"/>
    <x v="0"/>
    <m/>
  </r>
  <r>
    <n v="118"/>
    <s v="Alexander "/>
    <s v="Cabral"/>
    <s v="809-774-1609"/>
    <m/>
    <s v="Conductor conduce de forma temeraria, casi colisiona el vehículo del Sr. Alexander y otro compañero que iba adelante. El conductor le vociferó que haga lo que el quiera esto sucedió alrededor de las 6:20 am, en dirección Este-Oeste."/>
    <s v="A-19-053"/>
    <s v="C-1, 27 de Febrero"/>
    <s v="Turno I"/>
    <n v="26"/>
    <s v="Agosto"/>
    <n v="2022"/>
    <s v="Saludos, gracias por utilizar nuestro servicio de transporte. Lamentamos mucho que haya tenido que pasar por esta situación con uno de nuestros conductores ya de que para nosotros es muy importante la seguridad de nuestro usuario y la de la ciudadanía, vamos a tomar carta en el asunto con respecto a dicho conductor apegado a nuestras normas internas. "/>
    <m/>
    <s v="Se le realizó una amonestación de forma verbal."/>
    <s v="Conversamos con nuestro colaborador y le manifestamos tomar acciones ante lo sucedido y de volver a incurrir en dichas falta tomaremos medidas más drásticas."/>
    <x v="1"/>
    <s v="N/A"/>
    <s v="30 de agosto"/>
    <x v="0"/>
    <m/>
  </r>
  <r>
    <n v="119"/>
    <s v="María "/>
    <m/>
    <s v="809-481-4332"/>
    <s v="a"/>
    <s v="Conductor conduce de forma temeraria."/>
    <s v="A-19-07"/>
    <s v="C-1, 27 de Febrero"/>
    <s v="Turno I"/>
    <n v="30"/>
    <s v="Agosto"/>
    <n v="2022"/>
    <s v="Saludos, gracias por utilizar nuestro servicio de transporte. Lamentamos mucho que haya tenido que pasar por esta situación con uno de nuestros conductores ya de que para nosotros es muy importante la seguridad de nuestro usuario y de la ciudadnía, vamos a tomar carta en el asunto con respecto a dicho conductor apegado a nuestra normas internas."/>
    <m/>
    <s v="Se le realizó una amonestación de forma verbal."/>
    <s v="Conversamos con nuestro colaborador y le manifestamos tomar acciones ante lo sucedido de volver a incurrir en dichas faltas tomaremos medidas más drásticas."/>
    <x v="1"/>
    <s v="N/A"/>
    <s v="01 de septiembre"/>
    <x v="0"/>
    <m/>
  </r>
  <r>
    <n v="120"/>
    <s v="Adrés "/>
    <s v="Pérez"/>
    <s v="809-271-0761"/>
    <m/>
    <s v="Se le solicitó parada y dejó a los usuarios a casi (1) un Km de la parada solicitada, en las tardes los autobuses son escasos, favor mejorar la frecuencia."/>
    <s v="16-061"/>
    <s v="C-6, Los Alcarrizos"/>
    <s v="Turno I"/>
    <n v="30"/>
    <s v="Agosto"/>
    <n v="2022"/>
    <s v="Saludos, gracias por utilizar nuestros servicios de transporte. En relación con su queja lamentamos mucho lo sucedido y tomaremos medidas de lugar para que dentro de lo posible no vuelva a suceder en uno de nuesttros autobuses. Con referente a la frecuencia nuestros equipos técnico trabaja arduamente en la elaboración de una frecuencia que mitigue el tiempo de espera de los usuarios en las paradas. Disculpe los inconvenienetes."/>
    <m/>
    <s v="Se le realizó una amonestación de forma verbal."/>
    <s v="Conversamos con nuestro colaborador y le manifestamos tomar acciones ante lo sucedido de volver a incurrir en dichas faltas tomaremos medidas más drásticas."/>
    <x v="0"/>
    <s v="N/A"/>
    <s v="01 de septiembre"/>
    <x v="0"/>
    <m/>
  </r>
  <r>
    <n v="121"/>
    <s v="Luis "/>
    <s v="González "/>
    <s v="809-882-6008"/>
    <m/>
    <s v="Conductor iba en el carril izquierdo en alta velocidad y cruzó de forma brusca (3) tres carriles a la derecha, esto sucedió en la Av. Luperón."/>
    <s v="15-047"/>
    <s v="C-31, Luperón"/>
    <s v="Turno I"/>
    <n v="31"/>
    <s v="Agosto"/>
    <n v="2022"/>
    <s v="Saludos, gracias por enviarnos su comentario y quejas. Lamentamos mucho que esto haya sucedido con uno de nuestros autobuses, ya de que para nosotros es muy importante la seguridad en las vías públicas y por tanto no toleramos ningún tipo de imprudencia por parte de nuestros conductores."/>
    <m/>
    <s v="Se le realizó una amonetación de forma verbal."/>
    <s v="Conversamos con nuestro colaborador, y le manifestamos tomar las acciones correctivas ante lo sucedido y de volver a incurrir en dicha falta, tomaremos medidas más drásticas."/>
    <x v="1"/>
    <s v="N/A"/>
    <s v="05 de serptiembre"/>
    <x v="0"/>
    <m/>
  </r>
  <r>
    <n v="122"/>
    <s v="Isamar"/>
    <m/>
    <s v="849-651-9609"/>
    <s v="a"/>
    <s v="Los autobuses antes salían a las 6:30 am, los conduxtores incumplen paradas, hay un descontrol."/>
    <m/>
    <s v="Santiago"/>
    <s v="Turno II"/>
    <n v="2"/>
    <s v="Septiembre"/>
    <n v="2022"/>
    <s v="Saludos gracias por utilizar nuestros servicios de transporte. Lamentamos mucho esta situación y a la vez pedimos nuestra más sinceras disculpas, vamos a realizar las acciones de lugar para poder solucionar esto."/>
    <m/>
    <m/>
    <m/>
    <x v="0"/>
    <s v="N/A"/>
    <s v="08 de septiembre"/>
    <x v="0"/>
    <m/>
  </r>
  <r>
    <n v="123"/>
    <s v="Claudia"/>
    <m/>
    <s v="marclaudi@gmail.com"/>
    <s v="a"/>
    <s v="En verdad es un servicio inestable. No se sabe si las guaguas van a pasar. Hoy mismo, para dar un ejemplo, luego de una hora esperando, pasa una guagua repleta y naturalmente ta no podía montar a más nadie. Y eso es solo un ejemplo. En la tarde tampoco se sabe si va a pasar ni cuándo. En sus redes sociales veo que solamente ponen publicaciones de actividades. No hay información de horarios por ninguna parte ni en redes ni en su página web, así que el usuario ni siquiera sabe von que cuenta. Deberían organizarse. Por la 27 es lo mismo. En fin, una persona con un horario específico no puede contar con la omsa. Dudo mucho que esto tenga respuesta, pero al menos ya lo expresé."/>
    <m/>
    <s v="C-1, 27 de Febrero"/>
    <s v="Turno II"/>
    <n v="12"/>
    <s v="Septiembre"/>
    <n v="2022"/>
    <s v="La Dirección de Operaciones les agradece por utilizar nuestros servicios de transporte. En relación con su queja lamentamos mucho que este pasando por esta situación y a la vez le informamos que nos encontramos trabajando en la incorporación de mas unidades de autobuses para poder satisfacer la creciente demanda de usuarios del transporte publico y de esta manera mitigar el tipo de espera en las paradas. Pedimos disculpas sobre esto. Con relación a la información en nuestras redes sociales y pagina web si aparecen los horarios de operaciones de los autobuses, pero no sabemos si usted se refiere al horario en que tiene que pasar por las paradas de ser así le informamos que en teoría debería pasar una unidad cada (15) minutos luego de salir la primera unidad, pero como la frecuencia es variable que se ve afectada por los factores externos que muchos veces no controlamos se nos hace prácticamente imposible establecer un horario especifico por parada, pero es como le comentamos anteriormente el nuestra pagina web y redes sociales está el horario de inicio de la primera unidad y a partir de hay debe pasar cada (15) minutos por las paradas."/>
    <m/>
    <m/>
    <m/>
    <x v="2"/>
    <s v="N/A"/>
    <s v="15 de septiembre"/>
    <x v="1"/>
    <m/>
  </r>
  <r>
    <n v="126"/>
    <s v="Patricia"/>
    <s v="Pérez"/>
    <s v="829-257-5520"/>
    <s v="a"/>
    <s v="Conductor conduce de forma temeraria, favor indicarle a este conductor que su carril es el derecho, ya que en más de una ocasión cruzaba de izquierda a derecha."/>
    <s v="19-017"/>
    <s v="C-1, 27 de Febrero"/>
    <s v="I"/>
    <n v="27"/>
    <s v="Septiembre"/>
    <n v="2022"/>
    <s v="La Dirección de Operaciones le agradece por enviarnos su queja, le informo que nuestra Institución siempre le ha dicho a los conductoresas que deben manejar de acuerdo a las leyes de tránsito y a las normas establecidas y qu deben permanecer en el carril de la derecha siempre y cuando las condiciones del transito se lo permitan, para evitar que hagan cambiosbruscos de un carril a otro."/>
    <m/>
    <s v="Amonestación escrita o verbal."/>
    <s v="Conversamos con nuestro colaborador y le manifestamos tomar acciones ante lo sucedido de volver a incurrir en dicha falta tomaremos medidas más drásticas."/>
    <x v="4"/>
    <s v="N/A"/>
    <m/>
    <x v="2"/>
    <m/>
  </r>
  <r>
    <n v="124"/>
    <s v="Amanci"/>
    <s v="López"/>
    <s v="829-263-2299"/>
    <s v="a"/>
    <s v="Conductor dejó la usuaria fuera de parada. Estaba conduciendo de forma temeraria."/>
    <s v="19-053"/>
    <s v="C1, 27 de Febrero"/>
    <s v="Turno I"/>
    <n v="20"/>
    <s v="Septiembre"/>
    <n v="2022"/>
    <s v="La Dirección de Operaciones les agradece por su información ofrecida sobre lo sucedido. Con relación a su queja le pedimos disculpas por los inconvenientes causados, ya que es incomodo cuando lo dejan fuera de su parada solicitada y sobre el manejo temerario se le ha informado que deben conducir de acuerdo a las leyes de tránsito."/>
    <m/>
    <m/>
    <m/>
    <x v="0"/>
    <s v="N/A"/>
    <s v="22 de septiembre"/>
    <x v="0"/>
    <m/>
  </r>
  <r>
    <n v="125"/>
    <s v="Wilbert "/>
    <s v="Angomas "/>
    <s v="wilbert_angomas@hotmail.com"/>
    <m/>
    <s v="Saludos, la mañana de hoy del dia 26 de septiembre del 2022 entre las horas de la 8:30, abordé una OMSA en la Máximo Gomez esquina 27 de febrero para quedarme en la parada cercana a la avenida tiradentes con 27 de febrero, al momento de acercanos a la estación el chofer no paró en la parada sino bastantes metros antes por lo cual debido la gran cantidad de pasajeros no pudimos quedarnos ahí, no obstante a eso al momento del chofer llegar a la parada correspondiente, no quiso abrir las puertas aun con varios pedidos de muchos pasajeros, finalmente el no abrió las puertas y siguió, tuvimos que caminar desde la lincoln hasta la tiradentes ya que el chofer siguió hasta allá. Espero que mi queja sirva de retroalimentación para los choferes ya que es un servicio que nos ofrece el estado para una mejor movilidad y con colaboradores asi se puede empañar el propósito."/>
    <s v="A-19-038"/>
    <s v="C1, 27 de Febrero"/>
    <s v="I"/>
    <n v="26"/>
    <s v="Septiembre"/>
    <n v="2022"/>
    <s v="La Dirección de Operaciones le agradece por utilizar nuestro servicio de transporte. Lamentamos mucho que haya tenido que pasar por esta situación con uno de nuestros colaboradores esperando que no vuelva a pasar por lo mismo, le aseguramos que con dicho colaborador vamos actuar acorde a nuestras normas internas. Pedimos disculpas por lo sucedido "/>
    <m/>
    <s v="Se le realizó un llamado de atención de forma verbal."/>
    <s v="Conversamos con nuestro colaborador y le manifestamos tomar acciones ante lo sucedido de volver a incurrir en dicha falta tomaremos medidas más drásticas."/>
    <x v="0"/>
    <s v="N/A"/>
    <s v="28 de septiembre"/>
    <x v="1"/>
    <m/>
  </r>
  <r>
    <n v="126"/>
    <s v="Patricia"/>
    <s v="Pérez"/>
    <s v="829-257-5520"/>
    <s v="a"/>
    <s v="Conductor conduce de forma temeraria, favor indicarle a este conductor que su carril es el derecho, ya que en más de una ocasión cruzaba de izquierda a derecha."/>
    <s v="19-017"/>
    <s v="C-1, 27 de Febrero"/>
    <s v="I"/>
    <n v="27"/>
    <s v="Septiembre"/>
    <n v="2022"/>
    <s v="La Dirección de Operaciones le agradece por enviarnos su queja, le informo que nuestra Institución siempre le ha dicho a los conductoresas que deben manejar de acuerdo a las leyes de tránsito y a las normas establecidas y qu deben permanecer en el carril de la derecha siempre y cuando las condiciones del transito se lo permitan, para evitar que hagan cambiosbruscos de un carril a otro."/>
    <m/>
    <s v="Amonestación escrita o verbal."/>
    <s v="Conversamos con nuestro colaborador y le manifestamos tomar acciones ante lo sucedido de volver a incurrir en dicha falta tomaremos medidas más drásticas."/>
    <x v="4"/>
    <s v="N/A"/>
    <m/>
    <x v="2"/>
    <m/>
  </r>
  <r>
    <n v="127"/>
    <s v="Miguel "/>
    <s v="Guirado"/>
    <s v="829-606-8401"/>
    <m/>
    <s v="El conductor de es unidad es un grosero le habla mal a los pasajeros en mi caso voy corriendo para la OmSa no me deje y el señor viendome por el retrovisor arranco la omsa le llamo y esto en (29 centrimetro de la puerta y el nada de frenar me subo y me habla con groseríay que me baje del autobús, si ese es el servicio que van a brindar los representantes de la omsa entonces cada dia serán mas los que van estar de acuerdo con FENATRANO se quede con los corredores. Yo trabajo en una empresa privada y el tiempo de llegada tarde se sanciona y no es que yo estuviera a mi hora, el conductor no duro ni un minuto yo espero que ustedes hagan sus investigaciones pertinentes, yo y lo que conozco vamos a votar a favor de FENATRANO y yo me voy a encargar de eso. gracias por su mal servicio."/>
    <s v="A-19-002"/>
    <s v="C-1, 27 de Febrero"/>
    <s v="I"/>
    <n v="28"/>
    <s v="Septiembre"/>
    <n v="2022"/>
    <s v="Saludos, la Dirección de Operaciones gracias por utilizar nuestro servicio de transporte y hacernos llegar su queja, en tal sentido lamentamos mucho que nuestro conductor haya tenido este comportamiento con usted, debido a que no fue el adecuado y va en contra de las normas que como Institución tenemos, cabe señalar que ante tal comportamiento vamos actuar con dicho colaborador como lo establece el protocolo ante tal falta. Pedimos nuestra más sincera disculpa por lo sucedido."/>
    <m/>
    <s v="Amonestación de forma verbal."/>
    <s v="Amonestación de forma verbal."/>
    <x v="4"/>
    <s v="N/A"/>
    <m/>
    <x v="2"/>
    <m/>
  </r>
  <r>
    <n v="128"/>
    <s v="Francisco"/>
    <s v="Jimenez"/>
    <s v="809-501-0481"/>
    <m/>
    <s v="Conductor conduce de forma temeraria del carril izquierdo paso al derecho para montar un usuario que había en una parada, casi colisiona un vehículo."/>
    <s v="A-19-017"/>
    <s v="C-1, 27 de Febrero"/>
    <s v="I"/>
    <n v="5"/>
    <s v="Octubre"/>
    <n v="2022"/>
    <s v="Saludos, la Dirección de Operaciones le agradece por suministrarnos la información sobre lo ocurrido, nuestra Institución tiene establecido en sus normas que los conductores deben permanecer en el carril de la derecha, mientras esten ofreciendo servicios, para evitar hacer cambios bruscos en la vía y causar inconvenientes a los demás conductores que comparten dicha vía."/>
    <m/>
    <s v="Le haremos un llamado de atención para que maneje de acuerdo a las normas de la Institución."/>
    <m/>
    <x v="4"/>
    <s v="N/A"/>
    <m/>
    <x v="2"/>
    <m/>
  </r>
  <r>
    <n v="128"/>
    <s v="Francisco"/>
    <s v="Jimenez"/>
    <s v="809-501-0481"/>
    <m/>
    <s v="Conductor conduce de forma temeraria del carril izquierdo paso al derecho para montar un usuario que había en una parada, casi colisiona un vehículo."/>
    <s v="A-19-017"/>
    <s v="C-1, 27 de Febrero"/>
    <s v="I"/>
    <n v="5"/>
    <s v="Octubre"/>
    <n v="2022"/>
    <s v="Saludos, la Dirección de Operaciones le agradece por suministrarnos la información sobre lo ocurrido, nuestra Institución tiene establecido en sus normas que los conductores deben permanecer en el carril de la derecha, mientras esten ofreciendo servicios, para evitar hacer cambios bruscos en la vía y causar inconvenientes a los demás conductores que comparten dicha vía."/>
    <m/>
    <s v="Le haremos un llamado de atención para que maneje de acuerdo a las normas de la Institución."/>
    <m/>
    <x v="4"/>
    <s v="N/A"/>
    <m/>
    <x v="2"/>
    <m/>
  </r>
  <r>
    <n v="129"/>
    <s v="Estefany"/>
    <m/>
    <s v="809-784-6400"/>
    <s v="a"/>
    <s v="Conductor se le pide la parada y deja los usuarios en la que sigue después, la Sra. Stefany tiene (3) tres días abordando este autobús y siempre es lo mismo."/>
    <s v="A-19-065"/>
    <s v="C-1, 27 de Febrero"/>
    <s v="I"/>
    <n v="6"/>
    <s v="Octubre"/>
    <n v="2022"/>
    <s v="La Dirección de Operaciones agradece por la información y a la vez le expresamos nuestras disculpas, nuestros conductores deben cumplir con todas la paradas establecidas según las normas de la Institución y de no cumplirlas se considera una violación a las mismas."/>
    <m/>
    <s v="Se le realizó un llamado de atención al conductor de dicha unidad para que este mas atento cuando los usuarios les soliciten las paradas. De no corregir dicha falta tomaremos otros tipos de medidas."/>
    <m/>
    <x v="4"/>
    <s v="N/A"/>
    <m/>
    <x v="2"/>
    <m/>
  </r>
  <r>
    <n v="130"/>
    <s v="Amaury"/>
    <s v="de la Rosa "/>
    <s v="809-997-0262"/>
    <m/>
    <s v="Los autobuses tardan mucho tiempo en pasar y cuando lo hacen van de un carril a otro cosa que cuando pasan los demás autobuses de otras rutas los tapan y ellos siguen de largo ignorando a los usuarios que están en espera. Esto es en la parada próximo al Hospital Dario Contreras"/>
    <m/>
    <s v="C-1, 27 de Febrero"/>
    <s v="I"/>
    <n v="6"/>
    <s v="Octubre"/>
    <n v="2022"/>
    <s v="Saluds, la Dirección de Operaciones agradece por su información ya que es de suma importancia para nosotros. Con relación a su queja le informamos que las unidades que están saliendo a la hora establecidas, por lo que la tardanza se debe a los entaponamiento. A nuestros conductores siempre se le ha dicho que deben transitar en el carril de la derecha para que puedan hacer las paradas sin ningyn contratiempo."/>
    <m/>
    <s v="Se reallizó un llamado extensivo a todos los conductores del corredor 27 de Febrero, para que cumplan con las normas establecidas por la Institución."/>
    <m/>
    <x v="4"/>
    <s v="N/A"/>
    <m/>
    <x v="2"/>
    <m/>
  </r>
  <r>
    <n v="131"/>
    <s v="Richard"/>
    <s v="Ogando"/>
    <s v="809-535-2626"/>
    <m/>
    <s v="Conductor incumple paradas."/>
    <s v="19-112"/>
    <s v="C-10, Independencia"/>
    <s v="I"/>
    <n v="7"/>
    <s v="Octubre"/>
    <n v="2022"/>
    <s v=" Saludos, la Dirección de Operaciones agradece por utilizar nuestro servicio, con relación a su queja las normas establecidas por la Institución, los conductores deben detenerse en todas las paradas que esten debidamente identificadas."/>
    <m/>
    <s v="Se le realizó una amonestación, por lo que no debe volver a repetirse dicha conducta."/>
    <m/>
    <x v="4"/>
    <s v="N/A"/>
    <m/>
    <x v="2"/>
    <m/>
  </r>
  <r>
    <n v="132"/>
    <s v="Juan Alexander"/>
    <s v="Almonte"/>
    <s v="809-850-4109"/>
    <m/>
    <s v="Saludos, por favor personal superior de la moda, hablenle a los choferes de la omsa que pertenecen al corredor de los Alcarrizos, en el área donde está el hospital calventy, también al lado del hospital hay un Liceo y frente al Liceo está el colegio Russell y estos choferes, la mayoría, pasan como si no hubiera nadie en la calle... Por ejemplo hoy a las 12:30 del mediodía estaban saliendo niños tanto del colegio como del liceo y del hospital siempre sale gente y pasaron dos omsa, podría decir que a casi 100 kilómetros por hora, y no solo yo me indigne por ese manejo temerario frente a estos centros educativos llenos de niños, todo el que estaba ahí se preguntó por qué ellos manejan tan rápido sabiendo que es la hora de salida de esos centros educativos y la calle está llena principalmente de niños y niñas. Por favor díganle que por lo menos frente a esos centros educativos y el hospital que manejen con más cuidado. Gracias"/>
    <m/>
    <s v="C-6, Los Alcarrizos"/>
    <s v="II"/>
    <n v="6"/>
    <s v="Octubre"/>
    <n v="2022"/>
    <s v="Saludos, la Dirección de Operaciones agradece por suministrarnos la información sobr la forma incorrecta de manejar de nuestros conductores, siempre le informamos que deben transitar de acuerdo a las leyes de tránsito y a apegados a las normas establecidas por la Institución sobre la velocidad máxima requerida."/>
    <m/>
    <s v="Se le realizó un llamado extensivo a todos los conductores de ese corredor, debido a que su queja no especifica el número de ficha del autobús. Esperamos que tomen los correctivos de lugar de lo contrario tomaremos otros tipos de medidas."/>
    <m/>
    <x v="4"/>
    <s v="N/A"/>
    <m/>
    <x v="2"/>
    <m/>
  </r>
  <r>
    <n v="133"/>
    <s v="Anderson "/>
    <s v="Pinales"/>
    <s v="829-513-8949"/>
    <m/>
    <s v="A las 9:15 pm pasó un utobús el cual no se paró en dicha parada la cual está ubicada frente a Unicentro Plaza en la Av. 27 de Febrero, en dicha parada habiamos (15) personas donde 7 o 8 eramos estudiantes. Encuentro injusto este acto departe del conductor del autobús, ya que hasta lloviendo estaba. No es la primera vez que pasa en dicha parada esa acción por tal tazón espero que tomen carta en el sunto."/>
    <s v="A-19-065"/>
    <s v="C-1, 27 de Febrero"/>
    <s v="II"/>
    <n v="12"/>
    <s v="Octubre"/>
    <n v="2022"/>
    <s v="Saludos, la Dirección de Operaciones les agradece por la información y por mantener su fidelidad en nuestros servicios, con relación a su queja tenemos a bien informarle que nuestra Institución tenemos como normas brindar un nuen servicio a la población y para lograrlo los conductores tienen terminantemenete prohibido incumplir paradas, por lo que aplicaremos las medidas disciplinarias que correspondan. Le pedimos disculpas por los inconvenientes causados."/>
    <m/>
    <s v="Se le realizó una amonestación al conductor  por violentar las normas de la Institución, esperemos que tome los correctivos de lugar de lo contrtario tomaremos medidas más drásticas."/>
    <s v="Se le realizó una amonestación de forma verbal."/>
    <x v="4"/>
    <s v="N/A"/>
    <m/>
    <x v="2"/>
    <m/>
  </r>
  <r>
    <n v="134"/>
    <s v="Andrés "/>
    <s v="Jimenez"/>
    <s v="809-707-9607"/>
    <m/>
    <s v="Conductor conduce de forma temeraria. Sugiere que se le capacite con cursos de Relaciones Humanas, ya que este conductor no esta apto para tratar con personas."/>
    <s v="A-19-038"/>
    <s v="C-1, 27 de Febrero"/>
    <s v="I"/>
    <n v="13"/>
    <s v="Octubre"/>
    <n v="2022"/>
    <s v="Saludos, la Dirección de Operaciones le agradece por enviarnos su queja / o sugerencia tenemos por normas que los conductores deben manejar de acuerdo a las leyes de trànsito y que deben permanecer en el carril de la derecha, con relación a la sugerencia la cual le agradecemos, tenemos a bien informarle que siempre "/>
    <m/>
    <s v="Lo enviamos a tomar nuevamente los cursos de Atención al Ciudadano y Manejo de conflictos."/>
    <s v="Se le realizó una amonestación de forma verbal."/>
    <x v="4"/>
    <s v="N/A"/>
    <m/>
    <x v="2"/>
    <m/>
  </r>
  <r>
    <n v="135"/>
    <s v="Mindri"/>
    <s v="Beriguete"/>
    <s v="809-816-8143"/>
    <m/>
    <s v="Buenos días yo necesito hacer un reporte, en especial a la ruta en general el servicio de la guagua consiste que uno a dio¡ario llega tarde a asu trabajo por que las guagua pasan por las paradas y no nos montan en espacial en la parada de la bomba de gas, el señor tomas pasa y el puede estar la guagua que le quepan pasajeron y el no se para, ya estamos cansados de esos maltratos. por favor necesitamos que regularicen el servicio si es de poner mas guagua en la riuta por favor haganla por que etsamos pasando trabajo en esa ruta y lo ,malo es que es es la unica ruta que hay por la avenida ecologica por eso nuestro mal y tormento."/>
    <m/>
    <s v="C-18, Ciudad Juan Bosch"/>
    <s v="I"/>
    <n v="17"/>
    <s v="Octubre"/>
    <n v="2022"/>
    <s v="Saldos, la Dirección de Operaciones tenemos a bien informarle que estamos trabajando en la incorporación de nuevo personal, así aumentar la cantidad de autobuses, lo que disminuirá el timepo de espera, por ende mejorará la frecuencia y descongestión en los autobuses, gracuas por preferirnos."/>
    <m/>
    <m/>
    <m/>
    <x v="4"/>
    <s v="N/A"/>
    <m/>
    <x v="2"/>
    <m/>
  </r>
  <r>
    <n v="136"/>
    <s v="Héctor"/>
    <s v="Matos "/>
    <s v="809-364-5551"/>
    <m/>
    <s v="Hola buen día. Tengo unas quejas los conductores parecen en competencia… corriendo a mucha velocidad. Los usuarios o pasajeros no reciben el debido servicio, los conductores y cajeras son una vergüenza es decir que son animales. También los animales tienen sus derechos. No deben permitir conductores sin ninguna preparación tambien el servicio del wifi no existe, el cambio no existe reversa..."/>
    <m/>
    <s v="C-1, 27 de Febrero"/>
    <s v="I"/>
    <n v="17"/>
    <s v="Octubre"/>
    <n v="2022"/>
    <s v="La Dirección de Operaciones le agradece la fidelidad hacia nuestro servicio en lo relacionado a su queja, nuestra Institución cuenta con un personal encargado de orientar e impartir capacitación al personal a bordo, para que que maneje de acuerdo a las normas establecidas así como las leyes de tránsito. Tomaremos medidas al tiempo que le externamos sinceras disculpas por el mal momento que pasó."/>
    <m/>
    <s v="Conversamos con nuestros colaboradores y le manifestamos tomar acciones ante lo sucedido y de volver a incurriren dichas faltas tomaremos medidas más drásticas."/>
    <m/>
    <x v="4"/>
    <s v="N/A"/>
    <m/>
    <x v="2"/>
    <m/>
  </r>
  <r>
    <n v="137"/>
    <s v="Romerta "/>
    <s v="Martinez"/>
    <n v="8498817280"/>
    <s v="a"/>
    <s v="Hoy a las 12:18 la omsa con esta ficha paso por la parada de la UASD alma mater, la parada con una buena cantidad de Personas y el chofecer decide no detenerse, la omsa no iba llena. Es injusto durar mas de 45 minutos esperando y que al chofer no le dé el deseo de pararse a recoger los pasajeros que tenemos derecho al transporte. Creo que están siendo muy suaves y permisivos con estos choferes muchos de ellos hacen lo que quieran, y como no todo el mundo saca el tiempo de llenar una reclamación como está talvez no se vea.  Creo que los choferes deben respetar más a los pasajeras sin importar que el transporte sea público y entre comillas barato."/>
    <m/>
    <s v="C-11, Independencia "/>
    <s v="I"/>
    <n v="19"/>
    <s v="Octubre"/>
    <n v="2022"/>
    <s v="Saludos, la Dirección de operaciones le aggradece por informarnos y mantener su fidelidad en nuestros servicios, con relación a asu queja tenemos a bien informarle que nuestra Institución, tenemos como norma brindar un buen servicio a la población y para lograrlo los conductores tienen terminantemente prohibido incumplir las paradas, por lo que aplicaremos las medidas discipplinarias que correspondan. Le pedimos disculpas por los inconvenientes causados."/>
    <m/>
    <s v="Se le realizó una amonestación al conductor, por violentar las normas establecidas por la Institución, esperamos que tome las medidas correctivas de lugar de lo contrario tomaremos medidas más drácticas."/>
    <s v="Amonestación de forma verbal."/>
    <x v="4"/>
    <s v="N/A"/>
    <m/>
    <x v="2"/>
    <m/>
  </r>
  <r>
    <n v="138"/>
    <s v="María"/>
    <s v="Terrero"/>
    <s v="809-682-2229"/>
    <s v="a"/>
    <s v="Conductor incumple paradas y deja a los usuarios donde le parezca y sí le solicitan parada y no hay usuarios en dicha parada esperando los conductores siguen de largo."/>
    <m/>
    <s v="C-33, Bolívar"/>
    <s v="I"/>
    <n v="20"/>
    <s v="Octubre"/>
    <n v="2022"/>
    <s v="Saludos, la Dirección de Operaciones le agradece por subministrarnos su queja, nosotros como Institución reprobamos la forma inadecuada del conductor, puesto que es su deber y obligación cumplir con las paradas establecidas y el no hacerlo indica una violación a nuestras normas. Lamentamos lo sucedido y esperamos no se repita. "/>
    <m/>
    <s v="Se le realizó un llamado de atención para que este atento a la solicitud de paradas."/>
    <m/>
    <x v="4"/>
    <s v="N/A"/>
    <m/>
    <x v="2"/>
    <m/>
  </r>
  <r>
    <n v="139"/>
    <s v="Cesarina"/>
    <s v="Pérez"/>
    <s v="809-562-3581"/>
    <s v="a"/>
    <s v="Conductor dejóla usuaria fuera de parada y le dijo que la dejaria donde el quiera y que haga lo que ella quiera."/>
    <m/>
    <s v="C-4, Kennedy"/>
    <s v="I"/>
    <n v="20"/>
    <s v="Octubre"/>
    <n v="2022"/>
    <s v="Saludos, la Dirección de Operaciones agradece por hacernos llegar su queja en relación al momento que pasó externamos sinceras disculpas, ya que la conducta no es propia de lo que nuestros colaboradores deben exhibir, porque va en contra de las normativas de la Institución. Agradecemos por utilizar nuestro servicio."/>
    <m/>
    <s v="Se le aplicó lo que establecen nuestras en medida de sanción, al tiempo que le daremos retroalimentación del comportamiento que debemostrtar hacia el usuario."/>
    <m/>
    <x v="4"/>
    <s v="N/A"/>
    <m/>
    <x v="2"/>
    <m/>
  </r>
  <r>
    <n v="140"/>
    <s v="Romerta"/>
    <s v="Martínez"/>
    <s v="849-881-7280"/>
    <s v="a"/>
    <s v="Hoy a las 12:18 la omsa con esta ficha paso por la parada de la UASD alma mater, la parada con una buena cantidad de Personas y el chofecer decide no detenerse, la omsa no iba llena. Es injusto durar mas de 45 minutos esperando y que al chofer no le dé el deseo de pararse a recoger los pasajeros que tenemos derecho al transporte. Creo que están siendo muy suaves y permisivos con estos choferes muchos de ellos hacen lo que quieran, y como no todo el mundo saca el tiempo de llenar una reclamación como está talvez no se vea.  Creo que los choferes deben respetar más a los pasajeras sin importar que el transporte sea público y entre comillas barato."/>
    <s v="19-178"/>
    <s v="C-10, Independencia"/>
    <s v="I"/>
    <n v="19"/>
    <s v="Octubre"/>
    <n v="2022"/>
    <s v="Saludos, la Dirección de Operaciones le agradece por la información y por mantener su fidelidad en nuestros servicios con relación a su queja tenemos a bien informarle que nuestra Institución, tenemos como normas brindar un buen servicio a la población y para lograrlo los conductores tienen terminantemente prohíbido incumplir paradas, por lo que aplicaremos las medidas disciplinadias que correspondan. Le pedimos disculpa por los inconvenientes causados."/>
    <m/>
    <s v="Se le realizó una amonestación al conductor, por violentar las normas establecidas por la Institución, esperamos que tome las medidas correctivas de lugar de lo contrario tomaremos medidas más drácticas."/>
    <s v="Amonestación de forma verbal."/>
    <x v="4"/>
    <s v="N/A"/>
    <m/>
    <x v="2"/>
    <m/>
  </r>
  <r>
    <n v="141"/>
    <s v="Danny "/>
    <s v="Santos"/>
    <s v="809-591-7490"/>
    <m/>
    <s v="Conductor incumplió la parada frente a la cervecería, la mayoría de los conductores apagan el timbre."/>
    <s v="19-178"/>
    <s v="C-10, Independencia"/>
    <s v="I"/>
    <n v="24"/>
    <s v="Octubre"/>
    <n v="2022"/>
    <s v="La Dirección de Operaciones le agradece por la información y le expresamo nuestras disculpas, nuestros conductores deben cumplir con todas las paradas establecidas según las normas de la Institución y de no cumplirlas se considera una violación a las mismas y de verificarse lo del timbre tambien se concidera una falta grave."/>
    <m/>
    <s v="Se le realizó un llamado de atención al conductor de dicha unidad para que este mas atentocuando los usuarios le soliciten las paradas. De no corregir dicha falta tomaremos otros tipos de medidas."/>
    <m/>
    <x v="4"/>
    <s v="N/A"/>
    <m/>
    <x v="2"/>
    <m/>
  </r>
  <r>
    <n v="142"/>
    <s v="Elizabeth"/>
    <s v="Matos "/>
    <s v="829-861-1124"/>
    <s v="a"/>
    <s v="Conductor incumplió la parada que esta frente a Apolo Taxi a un grupo de trabajadoras y las dejó en la Av. Nuñez de Cacéres, el conductor le vociferó palabras incoherentes que dijo según usuarias ´´ que el era el sayayin de OMSA'' en otras ocasiones sucede lo mismo con las paradas."/>
    <m/>
    <s v="C-1, 27 de Febrero"/>
    <s v="I"/>
    <n v="24"/>
    <s v="Octubre"/>
    <n v="2022"/>
    <s v="Saludos la Dirección de Operaciones le agradece por utilizar nuestros servicios con relación a su queja, las normas establecidas por la Institución los conductores deben detenerse en todas las paradas que esten debidamente identificadas y que deben estar pendiente al timbre para cuando los usuarios le soliciten la parada, pero algo que no toleramos es el irrespeto a los usuarios."/>
    <m/>
    <s v="Le haremos una amonestación de forma verbal por lo que no debe repetirse dicha conducta. De lo contrario tomaremos otros tipos de medidas."/>
    <m/>
    <x v="4"/>
    <s v="N/A"/>
    <m/>
    <x v="2"/>
    <m/>
  </r>
  <r>
    <n v="143"/>
    <s v="Joaquina"/>
    <m/>
    <s v="809-412-4376"/>
    <s v="a"/>
    <s v="Conductor incumplió parada en Apolo Taxi, dejando a una gran cantidad de personas y vociferaba palabras incoherentes."/>
    <m/>
    <s v="C-1, 27 de Febrero"/>
    <s v="I"/>
    <n v="24"/>
    <s v="Octubre"/>
    <n v="2022"/>
    <s v="Saludos la Dirección de Operaciones le agradece por utilizar nuestros servicios con relación a su queja, las normas establecidas por la Institución los conductores deben detenerse en todas las paradas que esten debidamente identificadas y que deben estar pendiente al timbre para cuando los usuarios le soliciten la parada, pero algo que no toleramos es el irrespeto a los usuarios."/>
    <m/>
    <s v="Le haremos una amonestación de forma verbal por lo que no debe repetirse dicha conducta. De lo contrario tomaremos otros tipos de medidas."/>
    <m/>
    <x v="4"/>
    <s v="N/A"/>
    <m/>
    <x v="2"/>
    <m/>
  </r>
  <r>
    <n v="144"/>
    <s v="Jesús"/>
    <s v="Peña "/>
    <s v="829-837-8118"/>
    <m/>
    <s v="El conductor conducia de un carril a otro de forma temeraria siendo esta una unidad articulada, casi colisiona el vehículo del Sr. Jesús teniendo este que orillarse y caer en un hoyo."/>
    <m/>
    <s v="C-1, 27 de Febrero"/>
    <s v="I"/>
    <n v="24"/>
    <s v="Octubre"/>
    <n v="2022"/>
    <s v="Saludos la Dirección de Operaciones le agradece por enviarnos su queja y/o sugerencia, tenemos a por normas que los conductores deben manejar de acuerdo a las leyes de transito y que deben permanecer en el carril de la derecha. Le pedimos disculpas por los inconvenientes causados y por el mal rato que paso."/>
    <m/>
    <s v="Se le realizó un llamado de atención para  que conduzca de acuerdo a las norma de la Institución."/>
    <m/>
    <x v="4"/>
    <s v="N/A"/>
    <m/>
    <x v="2"/>
    <m/>
  </r>
  <r>
    <n v="145"/>
    <s v="Danny"/>
    <s v="Montero"/>
    <s v="809-490-2248"/>
    <m/>
    <s v="El viernes aproximadamente 09:54 pm, el conductor incumplió parada en la Av. Defilló y la dejó en Plaza Lama, estando con un niño de (2) años a esa hora siendo este el unico pasaje que tenia."/>
    <m/>
    <s v="C-1, 27 de Febrero"/>
    <s v="I"/>
    <n v="24"/>
    <s v="Octubre"/>
    <n v="2022"/>
    <s v="Saludos, gracias por suministrarnos la información sobre lo ocurrido, nuestra Institución tiene establcido en sus normas que los conductores deben estar pendiente y atento al timbre, para cuando los usuarios pidan la parada. Lamentamos mucho lo sucedido. Le expresamos nuestras mas sinceras disculpas por los inconvenientes causados."/>
    <m/>
    <s v="Se le realizó un llamado de atención para que maneje de acuerdo a las normas de la Institución."/>
    <m/>
    <x v="4"/>
    <s v="N/A"/>
    <m/>
    <x v="2"/>
    <m/>
  </r>
  <r>
    <n v="146"/>
    <s v="José "/>
    <s v="Zorrilla"/>
    <s v="809-453-6448"/>
    <m/>
    <s v="Los conductores incumplen la parada del Huacalito."/>
    <s v="19-604"/>
    <s v="C-1, 27 de Febrero"/>
    <s v="II"/>
    <n v="26"/>
    <s v="Octubre"/>
    <n v="2022"/>
    <s v="Saludos, gracias por enviarnos su queja para nosotros son de gran ayuda para seguir mejorando nuestros servicios de transpote. En relación con la misma estaremos enviando a nuestro equipo de supervisores para hacer un levantamiento de los conductores que están incurriendo en esta práctica y buscar una solución a esta problemática."/>
    <m/>
    <m/>
    <m/>
    <x v="4"/>
    <s v="N/A"/>
    <m/>
    <x v="2"/>
    <m/>
  </r>
  <r>
    <n v="147"/>
    <s v="Robert "/>
    <s v="Espinal"/>
    <s v="849-360-5793"/>
    <m/>
    <s v="Conductor conduce de forma temeraria."/>
    <s v="16-098"/>
    <s v="C-10, Independencia"/>
    <s v="I"/>
    <n v="3"/>
    <s v="Noviembre"/>
    <n v="2022"/>
    <s v="Saludos, gracias por enviarnos su queja y/o sugerencia, tenemos por normas que los conductores deben manejar de acuerdo a las leyes de tránsito y que deben permanecer en el carril de la derecha."/>
    <m/>
    <s v="Se le realizó un llamado de atención para que maneje de acuerdo a las normas de la Institución."/>
    <m/>
    <x v="4"/>
    <s v="N/A"/>
    <m/>
    <x v="2"/>
    <m/>
  </r>
  <r>
    <n v="148"/>
    <s v="María"/>
    <s v="Rosario"/>
    <s v="829-566-9910"/>
    <s v="a"/>
    <s v="Conductor conduce de forma temeraria, no esta capacitado para conducir estos autobuses."/>
    <s v="19-151"/>
    <s v="C-10, Independencia"/>
    <s v="I"/>
    <n v="4"/>
    <s v="Noviembre"/>
    <n v="2022"/>
    <s v="Saludos, gracias por utilizar nuestros servicios. En atención a su queja y/o sugerencias, tenemos por normas que los conductores deben manejar de acuerdo a las leyes de tránsito, nuestra Institución capacita y entrena a los conductores. De acuerdo a las leyes de tránsito vigente y el no cumplimiento de las mismas se considera una falta."/>
    <m/>
    <s v="Le haremos una amonestación, por lo que no debe volver a repetirse dicha conducta."/>
    <m/>
    <x v="4"/>
    <s v="N/A"/>
    <m/>
    <x v="2"/>
    <m/>
  </r>
  <r>
    <n v="149"/>
    <m/>
    <s v="Eugenio"/>
    <s v="Comas"/>
    <m/>
    <s v="Conductor irresponsable se le pidió la paada para dejar a una persona no vidente y este siguió sin importarle y lo dejo una parada después."/>
    <s v="19-141"/>
    <s v="C-4, Kennedy"/>
    <s v="I"/>
    <n v="9"/>
    <s v="Noviembre"/>
    <n v="2022"/>
    <s v="Gracias por utilizar nuestro servicio para transportarse y por su valiosa información. En atención a su queja  las normas establecen que los conductores deben estar atentos a los dispositivos del autobús, para que al  momento que le soliciten las paradas los pueda dejar. Nuestra Institución esta comprometida con brindar un buen servicio, sobre todo a las personas con algún tipo de discapacidad. Le pedimos disculpas por los inconvenientes ocasionados."/>
    <m/>
    <s v="Se le realizó una amonestación para que este más atento y cumplacon las normas de nuestra Institución."/>
    <m/>
    <x v="4"/>
    <s v="N/A"/>
    <m/>
    <x v="2"/>
    <m/>
  </r>
  <r>
    <n v="150"/>
    <m/>
    <s v="David "/>
    <s v="Troncoso"/>
    <m/>
    <s v="Conductor conduce de forma temerario y cambia de carril de forma temeraria."/>
    <s v="A-19-010"/>
    <s v="C-1, 27 de Febrero"/>
    <s v="I"/>
    <n v="15"/>
    <s v="Noviembre"/>
    <n v="2022"/>
    <s v="Gracias por suministrarnos la informacisobre lo ocurrido, nuestra Institución tiene establecido en sus normas que los conductores deben permanecer en el carril de la derecha, mientras esten ofreciendo servicios, para evitar hacer cambios bruscos en la via y causar inconvenientes a los demas conductores que comparten dicha vía."/>
    <m/>
    <s v="Se le realizó un llamado de atención para que se maneje de acuerdo a las normas de la Institución."/>
    <m/>
    <x v="4"/>
    <s v="N/A"/>
    <m/>
    <x v="2"/>
    <m/>
  </r>
  <r>
    <n v="151"/>
    <m/>
    <s v="Exel"/>
    <s v="de Jesús"/>
    <m/>
    <s v="Conductor conduce de forma temeraria por poco colisiona el vehículo del Sr. Excel."/>
    <s v="15-074"/>
    <s v="C-14, Naco"/>
    <s v="II"/>
    <n v="22"/>
    <s v="Noviembre"/>
    <n v="2022"/>
    <s v="Saludos, gracias por enviarnos su queja en nuestra Institución tenemos por normas que los conductores deben manejar de acuerdo a las leyes de tránsito y que deben permanecer en el carril de la derecha. Tenemos a bien informarle que siempre le hemos impartido los cursos, sobre las leyes de tránsito y sus normativas."/>
    <m/>
    <s v="Se le realizó un llamado de atención al conductor."/>
    <m/>
    <x v="4"/>
    <s v="N/A"/>
    <m/>
    <x v="2"/>
    <m/>
  </r>
  <r>
    <n v="152"/>
    <m/>
    <m/>
    <m/>
    <m/>
    <m/>
    <m/>
    <m/>
    <m/>
    <m/>
    <m/>
    <m/>
    <m/>
    <m/>
    <m/>
    <m/>
    <x v="4"/>
    <s v="N/A"/>
    <m/>
    <x v="2"/>
    <m/>
  </r>
  <r>
    <n v="153"/>
    <m/>
    <m/>
    <m/>
    <m/>
    <m/>
    <m/>
    <m/>
    <m/>
    <m/>
    <m/>
    <m/>
    <m/>
    <m/>
    <m/>
    <m/>
    <x v="4"/>
    <s v="N/A"/>
    <m/>
    <x v="2"/>
    <m/>
  </r>
  <r>
    <n v="154"/>
    <m/>
    <m/>
    <m/>
    <m/>
    <m/>
    <m/>
    <m/>
    <m/>
    <m/>
    <m/>
    <m/>
    <m/>
    <m/>
    <m/>
    <m/>
    <x v="4"/>
    <s v="N/A"/>
    <m/>
    <x v="2"/>
    <m/>
  </r>
  <r>
    <n v="155"/>
    <m/>
    <m/>
    <m/>
    <m/>
    <m/>
    <m/>
    <m/>
    <m/>
    <m/>
    <m/>
    <m/>
    <m/>
    <m/>
    <m/>
    <m/>
    <x v="4"/>
    <s v="N/A"/>
    <m/>
    <x v="2"/>
    <m/>
  </r>
  <r>
    <n v="156"/>
    <m/>
    <m/>
    <m/>
    <m/>
    <m/>
    <m/>
    <m/>
    <m/>
    <m/>
    <m/>
    <m/>
    <m/>
    <m/>
    <m/>
    <m/>
    <x v="4"/>
    <s v="N/A"/>
    <m/>
    <x v="2"/>
    <m/>
  </r>
  <r>
    <n v="157"/>
    <m/>
    <m/>
    <m/>
    <m/>
    <m/>
    <m/>
    <m/>
    <m/>
    <m/>
    <m/>
    <m/>
    <m/>
    <m/>
    <m/>
    <m/>
    <x v="4"/>
    <s v="N/A"/>
    <m/>
    <x v="2"/>
    <m/>
  </r>
  <r>
    <n v="158"/>
    <m/>
    <m/>
    <m/>
    <m/>
    <m/>
    <m/>
    <m/>
    <m/>
    <m/>
    <m/>
    <m/>
    <m/>
    <m/>
    <m/>
    <m/>
    <x v="4"/>
    <s v="N/A"/>
    <m/>
    <x v="2"/>
    <m/>
  </r>
  <r>
    <n v="159"/>
    <m/>
    <m/>
    <m/>
    <m/>
    <m/>
    <m/>
    <m/>
    <m/>
    <m/>
    <m/>
    <m/>
    <m/>
    <m/>
    <m/>
    <m/>
    <x v="4"/>
    <s v="N/A"/>
    <m/>
    <x v="2"/>
    <m/>
  </r>
  <r>
    <n v="160"/>
    <m/>
    <m/>
    <m/>
    <m/>
    <m/>
    <m/>
    <m/>
    <m/>
    <m/>
    <m/>
    <m/>
    <m/>
    <m/>
    <m/>
    <m/>
    <x v="4"/>
    <s v="N/A"/>
    <m/>
    <x v="2"/>
    <m/>
  </r>
  <r>
    <n v="161"/>
    <m/>
    <m/>
    <m/>
    <m/>
    <m/>
    <m/>
    <m/>
    <m/>
    <m/>
    <m/>
    <m/>
    <m/>
    <m/>
    <m/>
    <m/>
    <x v="4"/>
    <s v="N/A"/>
    <m/>
    <x v="2"/>
    <m/>
  </r>
  <r>
    <n v="162"/>
    <m/>
    <m/>
    <m/>
    <m/>
    <m/>
    <m/>
    <m/>
    <m/>
    <m/>
    <m/>
    <m/>
    <m/>
    <m/>
    <m/>
    <m/>
    <x v="4"/>
    <s v="N/A"/>
    <m/>
    <x v="2"/>
    <m/>
  </r>
  <r>
    <n v="163"/>
    <m/>
    <m/>
    <m/>
    <m/>
    <m/>
    <m/>
    <m/>
    <m/>
    <m/>
    <m/>
    <m/>
    <m/>
    <m/>
    <m/>
    <m/>
    <x v="4"/>
    <s v="N/A"/>
    <m/>
    <x v="2"/>
    <m/>
  </r>
  <r>
    <n v="164"/>
    <m/>
    <m/>
    <m/>
    <m/>
    <m/>
    <m/>
    <m/>
    <m/>
    <m/>
    <m/>
    <m/>
    <m/>
    <m/>
    <m/>
    <m/>
    <x v="4"/>
    <s v="N/A"/>
    <m/>
    <x v="2"/>
    <m/>
  </r>
  <r>
    <n v="165"/>
    <m/>
    <m/>
    <m/>
    <m/>
    <m/>
    <m/>
    <m/>
    <m/>
    <m/>
    <m/>
    <m/>
    <m/>
    <m/>
    <m/>
    <m/>
    <x v="4"/>
    <s v="N/A"/>
    <m/>
    <x v="2"/>
    <m/>
  </r>
  <r>
    <n v="166"/>
    <m/>
    <m/>
    <m/>
    <m/>
    <m/>
    <m/>
    <m/>
    <m/>
    <m/>
    <m/>
    <m/>
    <m/>
    <m/>
    <m/>
    <m/>
    <x v="4"/>
    <s v="N/A"/>
    <m/>
    <x v="2"/>
    <m/>
  </r>
  <r>
    <n v="167"/>
    <m/>
    <m/>
    <m/>
    <m/>
    <m/>
    <m/>
    <m/>
    <m/>
    <m/>
    <m/>
    <m/>
    <m/>
    <m/>
    <m/>
    <m/>
    <x v="4"/>
    <s v="N/A"/>
    <m/>
    <x v="2"/>
    <m/>
  </r>
  <r>
    <n v="168"/>
    <m/>
    <m/>
    <m/>
    <m/>
    <m/>
    <m/>
    <m/>
    <m/>
    <m/>
    <m/>
    <m/>
    <m/>
    <m/>
    <m/>
    <m/>
    <x v="4"/>
    <s v="N/A"/>
    <m/>
    <x v="2"/>
    <m/>
  </r>
  <r>
    <n v="169"/>
    <m/>
    <m/>
    <m/>
    <m/>
    <m/>
    <m/>
    <m/>
    <m/>
    <m/>
    <m/>
    <m/>
    <m/>
    <m/>
    <m/>
    <m/>
    <x v="4"/>
    <s v="N/A"/>
    <m/>
    <x v="2"/>
    <m/>
  </r>
  <r>
    <n v="170"/>
    <m/>
    <m/>
    <m/>
    <m/>
    <m/>
    <m/>
    <m/>
    <m/>
    <m/>
    <m/>
    <m/>
    <m/>
    <m/>
    <m/>
    <m/>
    <x v="4"/>
    <s v="N/A"/>
    <m/>
    <x v="2"/>
    <m/>
  </r>
  <r>
    <n v="171"/>
    <m/>
    <m/>
    <m/>
    <m/>
    <m/>
    <m/>
    <m/>
    <m/>
    <m/>
    <m/>
    <m/>
    <m/>
    <m/>
    <m/>
    <m/>
    <x v="4"/>
    <s v="N/A"/>
    <m/>
    <x v="2"/>
    <m/>
  </r>
  <r>
    <n v="172"/>
    <m/>
    <m/>
    <m/>
    <m/>
    <m/>
    <m/>
    <m/>
    <m/>
    <m/>
    <m/>
    <m/>
    <m/>
    <m/>
    <m/>
    <m/>
    <x v="4"/>
    <s v="N/A"/>
    <m/>
    <x v="2"/>
    <m/>
  </r>
  <r>
    <n v="173"/>
    <m/>
    <m/>
    <m/>
    <m/>
    <m/>
    <m/>
    <m/>
    <m/>
    <m/>
    <m/>
    <m/>
    <m/>
    <m/>
    <m/>
    <m/>
    <x v="4"/>
    <s v="N/A"/>
    <m/>
    <x v="2"/>
    <m/>
  </r>
  <r>
    <n v="174"/>
    <m/>
    <m/>
    <m/>
    <m/>
    <m/>
    <m/>
    <m/>
    <m/>
    <m/>
    <m/>
    <m/>
    <m/>
    <m/>
    <m/>
    <m/>
    <x v="4"/>
    <s v="N/A"/>
    <m/>
    <x v="2"/>
    <m/>
  </r>
  <r>
    <n v="175"/>
    <m/>
    <m/>
    <m/>
    <m/>
    <m/>
    <m/>
    <m/>
    <m/>
    <m/>
    <m/>
    <m/>
    <m/>
    <m/>
    <m/>
    <m/>
    <x v="4"/>
    <s v="N/A"/>
    <m/>
    <x v="2"/>
    <m/>
  </r>
  <r>
    <n v="176"/>
    <m/>
    <m/>
    <m/>
    <m/>
    <m/>
    <m/>
    <m/>
    <m/>
    <m/>
    <m/>
    <m/>
    <m/>
    <m/>
    <m/>
    <m/>
    <x v="4"/>
    <s v="N/A"/>
    <m/>
    <x v="2"/>
    <m/>
  </r>
  <r>
    <n v="177"/>
    <m/>
    <m/>
    <m/>
    <m/>
    <m/>
    <m/>
    <m/>
    <m/>
    <m/>
    <m/>
    <m/>
    <m/>
    <m/>
    <m/>
    <m/>
    <x v="4"/>
    <s v="N/A"/>
    <m/>
    <x v="2"/>
    <m/>
  </r>
  <r>
    <n v="178"/>
    <m/>
    <m/>
    <m/>
    <m/>
    <m/>
    <m/>
    <m/>
    <m/>
    <m/>
    <m/>
    <m/>
    <m/>
    <m/>
    <m/>
    <m/>
    <x v="4"/>
    <s v="N/A"/>
    <m/>
    <x v="2"/>
    <m/>
  </r>
  <r>
    <n v="179"/>
    <m/>
    <m/>
    <m/>
    <m/>
    <m/>
    <m/>
    <m/>
    <m/>
    <m/>
    <m/>
    <m/>
    <m/>
    <m/>
    <m/>
    <m/>
    <x v="4"/>
    <s v="N/A"/>
    <m/>
    <x v="2"/>
    <m/>
  </r>
  <r>
    <n v="180"/>
    <m/>
    <m/>
    <m/>
    <m/>
    <m/>
    <m/>
    <m/>
    <m/>
    <m/>
    <m/>
    <m/>
    <m/>
    <m/>
    <m/>
    <m/>
    <x v="4"/>
    <s v="N/A"/>
    <m/>
    <x v="2"/>
    <m/>
  </r>
  <r>
    <n v="181"/>
    <m/>
    <m/>
    <m/>
    <m/>
    <m/>
    <m/>
    <m/>
    <m/>
    <m/>
    <m/>
    <m/>
    <m/>
    <m/>
    <m/>
    <m/>
    <x v="4"/>
    <s v="N/A"/>
    <m/>
    <x v="2"/>
    <m/>
  </r>
  <r>
    <n v="182"/>
    <m/>
    <m/>
    <m/>
    <m/>
    <m/>
    <m/>
    <m/>
    <m/>
    <m/>
    <m/>
    <m/>
    <m/>
    <m/>
    <m/>
    <m/>
    <x v="4"/>
    <s v="N/A"/>
    <m/>
    <x v="2"/>
    <m/>
  </r>
  <r>
    <n v="183"/>
    <m/>
    <m/>
    <m/>
    <m/>
    <m/>
    <m/>
    <m/>
    <m/>
    <m/>
    <m/>
    <m/>
    <m/>
    <m/>
    <m/>
    <m/>
    <x v="4"/>
    <s v="N/A"/>
    <m/>
    <x v="2"/>
    <m/>
  </r>
  <r>
    <n v="184"/>
    <m/>
    <m/>
    <m/>
    <m/>
    <m/>
    <m/>
    <m/>
    <m/>
    <m/>
    <m/>
    <m/>
    <m/>
    <m/>
    <m/>
    <m/>
    <x v="4"/>
    <s v="N/A"/>
    <m/>
    <x v="2"/>
    <m/>
  </r>
  <r>
    <n v="185"/>
    <m/>
    <m/>
    <m/>
    <m/>
    <m/>
    <m/>
    <m/>
    <m/>
    <m/>
    <m/>
    <m/>
    <m/>
    <m/>
    <m/>
    <m/>
    <x v="4"/>
    <s v="N/A"/>
    <m/>
    <x v="2"/>
    <m/>
  </r>
  <r>
    <n v="186"/>
    <m/>
    <m/>
    <m/>
    <m/>
    <m/>
    <m/>
    <m/>
    <m/>
    <m/>
    <m/>
    <m/>
    <m/>
    <m/>
    <m/>
    <m/>
    <x v="4"/>
    <s v="N/A"/>
    <m/>
    <x v="2"/>
    <m/>
  </r>
  <r>
    <n v="187"/>
    <m/>
    <m/>
    <m/>
    <m/>
    <m/>
    <m/>
    <m/>
    <m/>
    <m/>
    <m/>
    <m/>
    <m/>
    <m/>
    <m/>
    <m/>
    <x v="4"/>
    <s v="N/A"/>
    <m/>
    <x v="2"/>
    <m/>
  </r>
  <r>
    <n v="188"/>
    <m/>
    <m/>
    <m/>
    <m/>
    <m/>
    <m/>
    <m/>
    <m/>
    <m/>
    <m/>
    <m/>
    <m/>
    <m/>
    <m/>
    <m/>
    <x v="4"/>
    <s v="N/A"/>
    <m/>
    <x v="2"/>
    <m/>
  </r>
  <r>
    <n v="189"/>
    <m/>
    <m/>
    <m/>
    <m/>
    <m/>
    <m/>
    <m/>
    <m/>
    <m/>
    <m/>
    <m/>
    <m/>
    <m/>
    <m/>
    <m/>
    <x v="4"/>
    <s v="N/A"/>
    <m/>
    <x v="2"/>
    <m/>
  </r>
  <r>
    <n v="190"/>
    <m/>
    <m/>
    <m/>
    <m/>
    <m/>
    <m/>
    <m/>
    <m/>
    <m/>
    <m/>
    <m/>
    <m/>
    <m/>
    <m/>
    <m/>
    <x v="4"/>
    <s v="N/A"/>
    <m/>
    <x v="2"/>
    <m/>
  </r>
  <r>
    <n v="191"/>
    <m/>
    <m/>
    <m/>
    <m/>
    <m/>
    <m/>
    <m/>
    <m/>
    <m/>
    <m/>
    <m/>
    <m/>
    <m/>
    <m/>
    <m/>
    <x v="4"/>
    <s v="N/A"/>
    <m/>
    <x v="2"/>
    <m/>
  </r>
  <r>
    <n v="192"/>
    <m/>
    <m/>
    <m/>
    <m/>
    <m/>
    <m/>
    <m/>
    <m/>
    <m/>
    <m/>
    <m/>
    <m/>
    <m/>
    <m/>
    <m/>
    <x v="4"/>
    <s v="N/A"/>
    <m/>
    <x v="2"/>
    <m/>
  </r>
  <r>
    <n v="193"/>
    <m/>
    <m/>
    <m/>
    <m/>
    <m/>
    <m/>
    <m/>
    <m/>
    <m/>
    <m/>
    <m/>
    <m/>
    <m/>
    <m/>
    <m/>
    <x v="4"/>
    <s v="N/A"/>
    <m/>
    <x v="2"/>
    <m/>
  </r>
  <r>
    <n v="194"/>
    <m/>
    <m/>
    <m/>
    <m/>
    <m/>
    <m/>
    <m/>
    <m/>
    <m/>
    <m/>
    <m/>
    <m/>
    <m/>
    <m/>
    <m/>
    <x v="4"/>
    <s v="N/A"/>
    <m/>
    <x v="2"/>
    <m/>
  </r>
  <r>
    <n v="195"/>
    <m/>
    <m/>
    <m/>
    <m/>
    <m/>
    <m/>
    <m/>
    <m/>
    <m/>
    <m/>
    <m/>
    <m/>
    <m/>
    <m/>
    <m/>
    <x v="4"/>
    <s v="N/A"/>
    <m/>
    <x v="2"/>
    <m/>
  </r>
  <r>
    <n v="196"/>
    <m/>
    <m/>
    <m/>
    <m/>
    <m/>
    <m/>
    <m/>
    <m/>
    <m/>
    <m/>
    <m/>
    <m/>
    <m/>
    <m/>
    <m/>
    <x v="4"/>
    <s v="N/A"/>
    <m/>
    <x v="2"/>
    <m/>
  </r>
  <r>
    <n v="197"/>
    <m/>
    <m/>
    <m/>
    <m/>
    <m/>
    <m/>
    <m/>
    <m/>
    <m/>
    <m/>
    <m/>
    <m/>
    <m/>
    <m/>
    <m/>
    <x v="4"/>
    <s v="N/A"/>
    <m/>
    <x v="2"/>
    <m/>
  </r>
  <r>
    <n v="198"/>
    <m/>
    <m/>
    <m/>
    <m/>
    <m/>
    <m/>
    <m/>
    <m/>
    <m/>
    <m/>
    <m/>
    <m/>
    <m/>
    <m/>
    <m/>
    <x v="4"/>
    <s v="N/A"/>
    <m/>
    <x v="2"/>
    <m/>
  </r>
  <r>
    <n v="199"/>
    <m/>
    <m/>
    <m/>
    <m/>
    <m/>
    <m/>
    <m/>
    <m/>
    <m/>
    <m/>
    <m/>
    <m/>
    <m/>
    <m/>
    <m/>
    <x v="4"/>
    <s v="N/A"/>
    <m/>
    <x v="2"/>
    <m/>
  </r>
  <r>
    <n v="200"/>
    <m/>
    <m/>
    <m/>
    <m/>
    <m/>
    <m/>
    <m/>
    <m/>
    <m/>
    <m/>
    <m/>
    <m/>
    <m/>
    <m/>
    <m/>
    <x v="4"/>
    <s v="N/A"/>
    <m/>
    <x v="2"/>
    <m/>
  </r>
  <r>
    <n v="201"/>
    <m/>
    <m/>
    <m/>
    <m/>
    <m/>
    <m/>
    <m/>
    <m/>
    <m/>
    <m/>
    <m/>
    <m/>
    <m/>
    <m/>
    <m/>
    <x v="4"/>
    <s v="N/A"/>
    <m/>
    <x v="2"/>
    <m/>
  </r>
  <r>
    <n v="202"/>
    <m/>
    <m/>
    <m/>
    <m/>
    <m/>
    <m/>
    <m/>
    <m/>
    <m/>
    <m/>
    <m/>
    <m/>
    <m/>
    <m/>
    <m/>
    <x v="4"/>
    <s v="N/A"/>
    <m/>
    <x v="2"/>
    <m/>
  </r>
  <r>
    <n v="203"/>
    <m/>
    <m/>
    <m/>
    <m/>
    <m/>
    <m/>
    <m/>
    <m/>
    <m/>
    <m/>
    <m/>
    <m/>
    <m/>
    <m/>
    <m/>
    <x v="4"/>
    <s v="N/A"/>
    <m/>
    <x v="2"/>
    <m/>
  </r>
  <r>
    <n v="204"/>
    <m/>
    <m/>
    <m/>
    <m/>
    <m/>
    <m/>
    <m/>
    <m/>
    <m/>
    <m/>
    <m/>
    <m/>
    <m/>
    <m/>
    <m/>
    <x v="4"/>
    <s v="N/A"/>
    <m/>
    <x v="2"/>
    <m/>
  </r>
  <r>
    <n v="205"/>
    <m/>
    <m/>
    <m/>
    <m/>
    <m/>
    <m/>
    <m/>
    <m/>
    <m/>
    <m/>
    <m/>
    <m/>
    <m/>
    <m/>
    <m/>
    <x v="4"/>
    <s v="N/A"/>
    <m/>
    <x v="2"/>
    <m/>
  </r>
  <r>
    <n v="206"/>
    <m/>
    <m/>
    <m/>
    <m/>
    <m/>
    <m/>
    <m/>
    <m/>
    <m/>
    <m/>
    <m/>
    <m/>
    <m/>
    <m/>
    <m/>
    <x v="4"/>
    <s v="N/A"/>
    <m/>
    <x v="2"/>
    <m/>
  </r>
  <r>
    <n v="207"/>
    <m/>
    <m/>
    <m/>
    <m/>
    <m/>
    <m/>
    <m/>
    <m/>
    <m/>
    <m/>
    <m/>
    <m/>
    <m/>
    <m/>
    <m/>
    <x v="4"/>
    <s v="N/A"/>
    <m/>
    <x v="2"/>
    <m/>
  </r>
  <r>
    <n v="208"/>
    <m/>
    <m/>
    <m/>
    <m/>
    <m/>
    <m/>
    <m/>
    <m/>
    <m/>
    <m/>
    <m/>
    <m/>
    <m/>
    <m/>
    <m/>
    <x v="4"/>
    <s v="N/A"/>
    <m/>
    <x v="2"/>
    <m/>
  </r>
  <r>
    <n v="209"/>
    <m/>
    <m/>
    <m/>
    <m/>
    <m/>
    <m/>
    <m/>
    <m/>
    <m/>
    <m/>
    <m/>
    <m/>
    <m/>
    <m/>
    <m/>
    <x v="4"/>
    <s v="N/A"/>
    <m/>
    <x v="2"/>
    <m/>
  </r>
  <r>
    <n v="210"/>
    <m/>
    <m/>
    <m/>
    <m/>
    <m/>
    <m/>
    <m/>
    <m/>
    <m/>
    <m/>
    <m/>
    <m/>
    <m/>
    <m/>
    <m/>
    <x v="4"/>
    <s v="N/A"/>
    <m/>
    <x v="2"/>
    <m/>
  </r>
  <r>
    <n v="211"/>
    <m/>
    <m/>
    <m/>
    <m/>
    <m/>
    <m/>
    <m/>
    <m/>
    <m/>
    <m/>
    <m/>
    <m/>
    <m/>
    <m/>
    <m/>
    <x v="4"/>
    <s v="N/A"/>
    <m/>
    <x v="2"/>
    <m/>
  </r>
  <r>
    <n v="212"/>
    <m/>
    <m/>
    <m/>
    <m/>
    <m/>
    <m/>
    <m/>
    <m/>
    <m/>
    <m/>
    <m/>
    <m/>
    <m/>
    <m/>
    <m/>
    <x v="4"/>
    <s v="N/A"/>
    <m/>
    <x v="2"/>
    <m/>
  </r>
  <r>
    <n v="213"/>
    <m/>
    <m/>
    <m/>
    <m/>
    <m/>
    <m/>
    <m/>
    <m/>
    <m/>
    <m/>
    <m/>
    <m/>
    <m/>
    <m/>
    <m/>
    <x v="4"/>
    <s v="N/A"/>
    <m/>
    <x v="2"/>
    <m/>
  </r>
  <r>
    <n v="214"/>
    <m/>
    <m/>
    <m/>
    <m/>
    <m/>
    <m/>
    <m/>
    <m/>
    <m/>
    <m/>
    <m/>
    <m/>
    <m/>
    <m/>
    <m/>
    <x v="4"/>
    <s v="N/A"/>
    <m/>
    <x v="2"/>
    <m/>
  </r>
  <r>
    <n v="215"/>
    <m/>
    <m/>
    <m/>
    <m/>
    <m/>
    <m/>
    <m/>
    <m/>
    <m/>
    <m/>
    <m/>
    <m/>
    <m/>
    <m/>
    <m/>
    <x v="4"/>
    <s v="N/A"/>
    <m/>
    <x v="2"/>
    <m/>
  </r>
  <r>
    <n v="216"/>
    <m/>
    <m/>
    <m/>
    <m/>
    <m/>
    <m/>
    <m/>
    <m/>
    <m/>
    <m/>
    <m/>
    <m/>
    <m/>
    <m/>
    <m/>
    <x v="4"/>
    <s v="N/A"/>
    <m/>
    <x v="2"/>
    <m/>
  </r>
  <r>
    <n v="217"/>
    <m/>
    <m/>
    <m/>
    <m/>
    <m/>
    <m/>
    <m/>
    <m/>
    <m/>
    <m/>
    <m/>
    <m/>
    <m/>
    <m/>
    <m/>
    <x v="4"/>
    <s v="N/A"/>
    <m/>
    <x v="2"/>
    <m/>
  </r>
  <r>
    <n v="218"/>
    <m/>
    <m/>
    <m/>
    <m/>
    <m/>
    <m/>
    <m/>
    <m/>
    <m/>
    <m/>
    <m/>
    <m/>
    <m/>
    <m/>
    <m/>
    <x v="4"/>
    <s v="N/A"/>
    <m/>
    <x v="2"/>
    <m/>
  </r>
  <r>
    <n v="219"/>
    <m/>
    <m/>
    <m/>
    <m/>
    <m/>
    <m/>
    <m/>
    <m/>
    <m/>
    <m/>
    <m/>
    <m/>
    <m/>
    <m/>
    <m/>
    <x v="4"/>
    <s v="N/A"/>
    <m/>
    <x v="2"/>
    <m/>
  </r>
  <r>
    <n v="220"/>
    <m/>
    <m/>
    <m/>
    <m/>
    <m/>
    <m/>
    <m/>
    <m/>
    <m/>
    <m/>
    <m/>
    <m/>
    <m/>
    <m/>
    <m/>
    <x v="4"/>
    <s v="N/A"/>
    <m/>
    <x v="2"/>
    <m/>
  </r>
  <r>
    <n v="221"/>
    <m/>
    <m/>
    <m/>
    <m/>
    <m/>
    <m/>
    <m/>
    <m/>
    <m/>
    <m/>
    <m/>
    <m/>
    <m/>
    <m/>
    <m/>
    <x v="4"/>
    <s v="N/A"/>
    <m/>
    <x v="2"/>
    <m/>
  </r>
  <r>
    <n v="222"/>
    <m/>
    <m/>
    <m/>
    <m/>
    <m/>
    <m/>
    <m/>
    <m/>
    <m/>
    <m/>
    <m/>
    <m/>
    <m/>
    <m/>
    <m/>
    <x v="4"/>
    <s v="N/A"/>
    <m/>
    <x v="2"/>
    <m/>
  </r>
  <r>
    <n v="223"/>
    <m/>
    <m/>
    <m/>
    <m/>
    <m/>
    <m/>
    <m/>
    <m/>
    <m/>
    <m/>
    <m/>
    <m/>
    <m/>
    <m/>
    <m/>
    <x v="4"/>
    <s v="N/A"/>
    <m/>
    <x v="2"/>
    <m/>
  </r>
  <r>
    <n v="224"/>
    <m/>
    <m/>
    <m/>
    <m/>
    <m/>
    <m/>
    <m/>
    <m/>
    <m/>
    <m/>
    <m/>
    <m/>
    <m/>
    <m/>
    <m/>
    <x v="4"/>
    <s v="N/A"/>
    <m/>
    <x v="2"/>
    <m/>
  </r>
  <r>
    <n v="225"/>
    <m/>
    <m/>
    <m/>
    <m/>
    <m/>
    <m/>
    <m/>
    <m/>
    <m/>
    <m/>
    <m/>
    <m/>
    <m/>
    <m/>
    <m/>
    <x v="4"/>
    <s v="N/A"/>
    <m/>
    <x v="2"/>
    <m/>
  </r>
  <r>
    <n v="226"/>
    <m/>
    <m/>
    <m/>
    <m/>
    <m/>
    <m/>
    <m/>
    <m/>
    <m/>
    <m/>
    <m/>
    <m/>
    <m/>
    <m/>
    <m/>
    <x v="4"/>
    <s v="N/A"/>
    <m/>
    <x v="2"/>
    <m/>
  </r>
  <r>
    <n v="227"/>
    <m/>
    <m/>
    <m/>
    <m/>
    <m/>
    <m/>
    <m/>
    <m/>
    <m/>
    <m/>
    <m/>
    <m/>
    <m/>
    <m/>
    <m/>
    <x v="4"/>
    <s v="N/A"/>
    <m/>
    <x v="2"/>
    <m/>
  </r>
  <r>
    <n v="228"/>
    <m/>
    <m/>
    <m/>
    <m/>
    <m/>
    <m/>
    <m/>
    <m/>
    <m/>
    <m/>
    <m/>
    <m/>
    <m/>
    <m/>
    <m/>
    <x v="4"/>
    <s v="N/A"/>
    <m/>
    <x v="2"/>
    <m/>
  </r>
  <r>
    <n v="229"/>
    <m/>
    <m/>
    <m/>
    <m/>
    <m/>
    <m/>
    <m/>
    <m/>
    <m/>
    <m/>
    <m/>
    <m/>
    <m/>
    <m/>
    <m/>
    <x v="4"/>
    <s v="N/A"/>
    <m/>
    <x v="2"/>
    <m/>
  </r>
  <r>
    <n v="230"/>
    <m/>
    <m/>
    <m/>
    <m/>
    <m/>
    <m/>
    <m/>
    <m/>
    <m/>
    <m/>
    <m/>
    <m/>
    <m/>
    <m/>
    <m/>
    <x v="4"/>
    <s v="N/A"/>
    <m/>
    <x v="2"/>
    <m/>
  </r>
  <r>
    <n v="231"/>
    <m/>
    <m/>
    <m/>
    <m/>
    <m/>
    <m/>
    <m/>
    <m/>
    <m/>
    <m/>
    <m/>
    <m/>
    <m/>
    <m/>
    <m/>
    <x v="4"/>
    <s v="N/A"/>
    <m/>
    <x v="2"/>
    <m/>
  </r>
  <r>
    <n v="232"/>
    <m/>
    <m/>
    <m/>
    <m/>
    <m/>
    <m/>
    <m/>
    <m/>
    <m/>
    <m/>
    <m/>
    <m/>
    <m/>
    <m/>
    <m/>
    <x v="4"/>
    <s v="N/A"/>
    <m/>
    <x v="2"/>
    <m/>
  </r>
  <r>
    <n v="233"/>
    <m/>
    <m/>
    <m/>
    <m/>
    <m/>
    <m/>
    <m/>
    <m/>
    <m/>
    <m/>
    <m/>
    <m/>
    <m/>
    <m/>
    <m/>
    <x v="4"/>
    <s v="N/A"/>
    <m/>
    <x v="2"/>
    <m/>
  </r>
  <r>
    <n v="234"/>
    <m/>
    <m/>
    <m/>
    <m/>
    <m/>
    <m/>
    <m/>
    <m/>
    <m/>
    <m/>
    <m/>
    <m/>
    <m/>
    <m/>
    <m/>
    <x v="4"/>
    <s v="N/A"/>
    <m/>
    <x v="2"/>
    <m/>
  </r>
  <r>
    <n v="235"/>
    <m/>
    <m/>
    <m/>
    <m/>
    <m/>
    <m/>
    <m/>
    <m/>
    <m/>
    <m/>
    <m/>
    <m/>
    <m/>
    <m/>
    <m/>
    <x v="4"/>
    <s v="N/A"/>
    <m/>
    <x v="2"/>
    <m/>
  </r>
  <r>
    <n v="236"/>
    <m/>
    <m/>
    <m/>
    <m/>
    <m/>
    <m/>
    <m/>
    <m/>
    <m/>
    <m/>
    <m/>
    <m/>
    <m/>
    <m/>
    <m/>
    <x v="4"/>
    <s v="N/A"/>
    <m/>
    <x v="2"/>
    <m/>
  </r>
  <r>
    <n v="237"/>
    <m/>
    <m/>
    <m/>
    <m/>
    <m/>
    <m/>
    <m/>
    <m/>
    <m/>
    <m/>
    <m/>
    <m/>
    <m/>
    <m/>
    <m/>
    <x v="4"/>
    <s v="N/A"/>
    <m/>
    <x v="2"/>
    <m/>
  </r>
  <r>
    <n v="238"/>
    <m/>
    <m/>
    <m/>
    <m/>
    <m/>
    <m/>
    <m/>
    <m/>
    <m/>
    <m/>
    <m/>
    <m/>
    <m/>
    <m/>
    <m/>
    <x v="4"/>
    <s v="N/A"/>
    <m/>
    <x v="2"/>
    <m/>
  </r>
  <r>
    <n v="239"/>
    <m/>
    <m/>
    <m/>
    <m/>
    <m/>
    <m/>
    <m/>
    <m/>
    <m/>
    <m/>
    <m/>
    <m/>
    <m/>
    <m/>
    <m/>
    <x v="4"/>
    <s v="N/A"/>
    <m/>
    <x v="2"/>
    <m/>
  </r>
  <r>
    <n v="240"/>
    <m/>
    <m/>
    <m/>
    <m/>
    <m/>
    <m/>
    <m/>
    <m/>
    <m/>
    <m/>
    <m/>
    <m/>
    <m/>
    <m/>
    <m/>
    <x v="4"/>
    <s v="N/A"/>
    <m/>
    <x v="2"/>
    <m/>
  </r>
  <r>
    <n v="241"/>
    <m/>
    <m/>
    <m/>
    <m/>
    <m/>
    <m/>
    <m/>
    <m/>
    <m/>
    <m/>
    <m/>
    <m/>
    <m/>
    <m/>
    <m/>
    <x v="4"/>
    <s v="N/A"/>
    <m/>
    <x v="2"/>
    <m/>
  </r>
  <r>
    <n v="242"/>
    <m/>
    <m/>
    <m/>
    <m/>
    <m/>
    <m/>
    <m/>
    <m/>
    <m/>
    <m/>
    <m/>
    <m/>
    <m/>
    <m/>
    <m/>
    <x v="4"/>
    <s v="N/A"/>
    <m/>
    <x v="2"/>
    <m/>
  </r>
  <r>
    <n v="243"/>
    <m/>
    <m/>
    <m/>
    <m/>
    <m/>
    <m/>
    <m/>
    <m/>
    <m/>
    <m/>
    <m/>
    <m/>
    <m/>
    <m/>
    <m/>
    <x v="4"/>
    <s v="N/A"/>
    <m/>
    <x v="2"/>
    <m/>
  </r>
  <r>
    <n v="244"/>
    <m/>
    <m/>
    <m/>
    <m/>
    <m/>
    <m/>
    <m/>
    <m/>
    <m/>
    <m/>
    <m/>
    <m/>
    <m/>
    <m/>
    <m/>
    <x v="4"/>
    <s v="N/A"/>
    <m/>
    <x v="2"/>
    <m/>
  </r>
  <r>
    <n v="245"/>
    <m/>
    <m/>
    <m/>
    <m/>
    <m/>
    <m/>
    <m/>
    <m/>
    <m/>
    <m/>
    <m/>
    <m/>
    <m/>
    <m/>
    <m/>
    <x v="4"/>
    <s v="N/A"/>
    <m/>
    <x v="2"/>
    <m/>
  </r>
  <r>
    <n v="246"/>
    <m/>
    <m/>
    <m/>
    <m/>
    <m/>
    <m/>
    <m/>
    <m/>
    <m/>
    <m/>
    <m/>
    <m/>
    <m/>
    <m/>
    <m/>
    <x v="4"/>
    <s v="N/A"/>
    <m/>
    <x v="2"/>
    <m/>
  </r>
  <r>
    <n v="247"/>
    <m/>
    <m/>
    <m/>
    <m/>
    <m/>
    <m/>
    <m/>
    <m/>
    <m/>
    <m/>
    <m/>
    <m/>
    <m/>
    <m/>
    <m/>
    <x v="4"/>
    <s v="N/A"/>
    <m/>
    <x v="2"/>
    <m/>
  </r>
  <r>
    <n v="248"/>
    <m/>
    <m/>
    <m/>
    <m/>
    <m/>
    <m/>
    <m/>
    <m/>
    <m/>
    <m/>
    <m/>
    <m/>
    <m/>
    <m/>
    <m/>
    <x v="4"/>
    <s v="N/A"/>
    <m/>
    <x v="2"/>
    <m/>
  </r>
  <r>
    <n v="249"/>
    <m/>
    <m/>
    <m/>
    <m/>
    <m/>
    <m/>
    <m/>
    <m/>
    <m/>
    <m/>
    <m/>
    <m/>
    <m/>
    <m/>
    <m/>
    <x v="4"/>
    <s v="N/A"/>
    <m/>
    <x v="2"/>
    <m/>
  </r>
  <r>
    <n v="250"/>
    <m/>
    <m/>
    <m/>
    <m/>
    <m/>
    <m/>
    <m/>
    <m/>
    <m/>
    <m/>
    <m/>
    <m/>
    <m/>
    <m/>
    <m/>
    <x v="4"/>
    <s v="N/A"/>
    <m/>
    <x v="2"/>
    <m/>
  </r>
  <r>
    <n v="251"/>
    <m/>
    <m/>
    <m/>
    <m/>
    <m/>
    <m/>
    <m/>
    <m/>
    <m/>
    <m/>
    <m/>
    <m/>
    <m/>
    <m/>
    <m/>
    <x v="4"/>
    <s v="N/A"/>
    <m/>
    <x v="2"/>
    <m/>
  </r>
  <r>
    <n v="252"/>
    <m/>
    <m/>
    <m/>
    <m/>
    <m/>
    <m/>
    <m/>
    <m/>
    <m/>
    <m/>
    <m/>
    <m/>
    <m/>
    <m/>
    <m/>
    <x v="4"/>
    <s v="N/A"/>
    <m/>
    <x v="2"/>
    <m/>
  </r>
  <r>
    <n v="253"/>
    <m/>
    <m/>
    <m/>
    <m/>
    <m/>
    <m/>
    <m/>
    <m/>
    <m/>
    <m/>
    <m/>
    <m/>
    <m/>
    <m/>
    <m/>
    <x v="4"/>
    <s v="N/A"/>
    <m/>
    <x v="2"/>
    <m/>
  </r>
  <r>
    <n v="254"/>
    <m/>
    <m/>
    <m/>
    <m/>
    <m/>
    <m/>
    <m/>
    <m/>
    <m/>
    <m/>
    <m/>
    <m/>
    <m/>
    <m/>
    <m/>
    <x v="4"/>
    <s v="N/A"/>
    <m/>
    <x v="2"/>
    <m/>
  </r>
  <r>
    <n v="255"/>
    <m/>
    <m/>
    <m/>
    <m/>
    <m/>
    <m/>
    <m/>
    <m/>
    <m/>
    <m/>
    <m/>
    <m/>
    <m/>
    <m/>
    <m/>
    <x v="4"/>
    <s v="N/A"/>
    <m/>
    <x v="2"/>
    <m/>
  </r>
  <r>
    <n v="256"/>
    <m/>
    <m/>
    <m/>
    <m/>
    <m/>
    <m/>
    <m/>
    <m/>
    <m/>
    <m/>
    <m/>
    <m/>
    <m/>
    <m/>
    <m/>
    <x v="4"/>
    <s v="N/A"/>
    <m/>
    <x v="2"/>
    <m/>
  </r>
  <r>
    <n v="257"/>
    <m/>
    <m/>
    <m/>
    <m/>
    <m/>
    <m/>
    <m/>
    <m/>
    <m/>
    <m/>
    <m/>
    <m/>
    <m/>
    <m/>
    <m/>
    <x v="4"/>
    <s v="N/A"/>
    <m/>
    <x v="2"/>
    <m/>
  </r>
  <r>
    <n v="258"/>
    <m/>
    <m/>
    <m/>
    <m/>
    <m/>
    <m/>
    <m/>
    <m/>
    <m/>
    <m/>
    <m/>
    <m/>
    <m/>
    <m/>
    <m/>
    <x v="4"/>
    <s v="N/A"/>
    <m/>
    <x v="2"/>
    <m/>
  </r>
  <r>
    <n v="259"/>
    <m/>
    <m/>
    <m/>
    <m/>
    <m/>
    <m/>
    <m/>
    <m/>
    <m/>
    <m/>
    <m/>
    <m/>
    <m/>
    <m/>
    <m/>
    <x v="4"/>
    <s v="N/A"/>
    <m/>
    <x v="2"/>
    <m/>
  </r>
  <r>
    <n v="260"/>
    <m/>
    <m/>
    <m/>
    <m/>
    <m/>
    <m/>
    <m/>
    <m/>
    <m/>
    <m/>
    <m/>
    <m/>
    <m/>
    <m/>
    <m/>
    <x v="4"/>
    <s v="N/A"/>
    <m/>
    <x v="2"/>
    <m/>
  </r>
  <r>
    <n v="261"/>
    <m/>
    <m/>
    <m/>
    <m/>
    <m/>
    <m/>
    <m/>
    <m/>
    <m/>
    <m/>
    <m/>
    <m/>
    <m/>
    <m/>
    <m/>
    <x v="4"/>
    <s v="N/A"/>
    <m/>
    <x v="2"/>
    <m/>
  </r>
  <r>
    <n v="262"/>
    <m/>
    <m/>
    <m/>
    <m/>
    <m/>
    <m/>
    <m/>
    <m/>
    <m/>
    <m/>
    <m/>
    <m/>
    <m/>
    <m/>
    <m/>
    <x v="4"/>
    <s v="N/A"/>
    <m/>
    <x v="2"/>
    <m/>
  </r>
  <r>
    <n v="263"/>
    <m/>
    <m/>
    <m/>
    <m/>
    <m/>
    <m/>
    <m/>
    <m/>
    <m/>
    <m/>
    <m/>
    <m/>
    <m/>
    <m/>
    <m/>
    <x v="4"/>
    <s v="N/A"/>
    <m/>
    <x v="2"/>
    <m/>
  </r>
  <r>
    <n v="264"/>
    <m/>
    <m/>
    <m/>
    <m/>
    <m/>
    <m/>
    <m/>
    <m/>
    <m/>
    <m/>
    <m/>
    <m/>
    <m/>
    <m/>
    <m/>
    <x v="4"/>
    <s v="N/A"/>
    <m/>
    <x v="2"/>
    <m/>
  </r>
  <r>
    <n v="265"/>
    <m/>
    <m/>
    <m/>
    <m/>
    <m/>
    <m/>
    <m/>
    <m/>
    <m/>
    <m/>
    <m/>
    <m/>
    <m/>
    <m/>
    <m/>
    <x v="4"/>
    <s v="N/A"/>
    <m/>
    <x v="2"/>
    <m/>
  </r>
  <r>
    <n v="266"/>
    <m/>
    <m/>
    <m/>
    <m/>
    <m/>
    <m/>
    <m/>
    <m/>
    <m/>
    <m/>
    <m/>
    <m/>
    <m/>
    <m/>
    <m/>
    <x v="4"/>
    <s v="N/A"/>
    <m/>
    <x v="2"/>
    <m/>
  </r>
  <r>
    <n v="267"/>
    <m/>
    <m/>
    <m/>
    <m/>
    <m/>
    <m/>
    <m/>
    <m/>
    <m/>
    <m/>
    <m/>
    <m/>
    <m/>
    <m/>
    <m/>
    <x v="4"/>
    <s v="N/A"/>
    <m/>
    <x v="2"/>
    <m/>
  </r>
  <r>
    <n v="268"/>
    <m/>
    <m/>
    <m/>
    <m/>
    <m/>
    <m/>
    <m/>
    <m/>
    <m/>
    <m/>
    <m/>
    <m/>
    <m/>
    <m/>
    <m/>
    <x v="4"/>
    <s v="N/A"/>
    <m/>
    <x v="2"/>
    <m/>
  </r>
  <r>
    <n v="269"/>
    <m/>
    <m/>
    <m/>
    <m/>
    <m/>
    <m/>
    <m/>
    <m/>
    <m/>
    <m/>
    <m/>
    <m/>
    <m/>
    <m/>
    <m/>
    <x v="4"/>
    <s v="N/A"/>
    <m/>
    <x v="2"/>
    <m/>
  </r>
  <r>
    <n v="270"/>
    <m/>
    <m/>
    <m/>
    <m/>
    <m/>
    <m/>
    <m/>
    <m/>
    <m/>
    <m/>
    <m/>
    <m/>
    <m/>
    <m/>
    <m/>
    <x v="4"/>
    <s v="N/A"/>
    <m/>
    <x v="2"/>
    <m/>
  </r>
  <r>
    <n v="271"/>
    <m/>
    <m/>
    <m/>
    <m/>
    <m/>
    <m/>
    <m/>
    <m/>
    <m/>
    <m/>
    <m/>
    <m/>
    <m/>
    <m/>
    <m/>
    <x v="4"/>
    <s v="N/A"/>
    <m/>
    <x v="2"/>
    <m/>
  </r>
  <r>
    <n v="272"/>
    <m/>
    <m/>
    <m/>
    <m/>
    <m/>
    <m/>
    <m/>
    <m/>
    <m/>
    <m/>
    <m/>
    <m/>
    <m/>
    <m/>
    <m/>
    <x v="4"/>
    <s v="N/A"/>
    <m/>
    <x v="2"/>
    <m/>
  </r>
  <r>
    <n v="273"/>
    <m/>
    <m/>
    <m/>
    <m/>
    <m/>
    <m/>
    <m/>
    <m/>
    <m/>
    <m/>
    <m/>
    <m/>
    <m/>
    <m/>
    <m/>
    <x v="4"/>
    <s v="N/A"/>
    <m/>
    <x v="2"/>
    <m/>
  </r>
  <r>
    <n v="274"/>
    <m/>
    <m/>
    <m/>
    <m/>
    <m/>
    <m/>
    <m/>
    <m/>
    <m/>
    <m/>
    <m/>
    <m/>
    <m/>
    <m/>
    <m/>
    <x v="4"/>
    <s v="N/A"/>
    <m/>
    <x v="2"/>
    <m/>
  </r>
  <r>
    <n v="275"/>
    <m/>
    <m/>
    <m/>
    <m/>
    <m/>
    <m/>
    <m/>
    <m/>
    <m/>
    <m/>
    <m/>
    <m/>
    <m/>
    <m/>
    <m/>
    <x v="4"/>
    <s v="N/A"/>
    <m/>
    <x v="2"/>
    <m/>
  </r>
  <r>
    <n v="276"/>
    <m/>
    <m/>
    <m/>
    <m/>
    <m/>
    <m/>
    <m/>
    <m/>
    <m/>
    <m/>
    <m/>
    <m/>
    <m/>
    <m/>
    <m/>
    <x v="4"/>
    <s v="N/A"/>
    <m/>
    <x v="2"/>
    <m/>
  </r>
  <r>
    <n v="277"/>
    <m/>
    <m/>
    <m/>
    <m/>
    <m/>
    <m/>
    <m/>
    <m/>
    <m/>
    <m/>
    <m/>
    <m/>
    <m/>
    <m/>
    <m/>
    <x v="4"/>
    <s v="N/A"/>
    <m/>
    <x v="2"/>
    <m/>
  </r>
  <r>
    <n v="278"/>
    <m/>
    <m/>
    <m/>
    <m/>
    <m/>
    <m/>
    <m/>
    <m/>
    <m/>
    <m/>
    <m/>
    <m/>
    <m/>
    <m/>
    <m/>
    <x v="4"/>
    <s v="N/A"/>
    <m/>
    <x v="2"/>
    <m/>
  </r>
  <r>
    <n v="279"/>
    <m/>
    <m/>
    <m/>
    <m/>
    <m/>
    <m/>
    <m/>
    <m/>
    <m/>
    <m/>
    <m/>
    <m/>
    <m/>
    <m/>
    <m/>
    <x v="4"/>
    <s v="N/A"/>
    <m/>
    <x v="2"/>
    <m/>
  </r>
  <r>
    <n v="280"/>
    <m/>
    <m/>
    <m/>
    <m/>
    <m/>
    <m/>
    <m/>
    <m/>
    <m/>
    <m/>
    <m/>
    <m/>
    <m/>
    <m/>
    <m/>
    <x v="4"/>
    <s v="N/A"/>
    <m/>
    <x v="2"/>
    <m/>
  </r>
  <r>
    <n v="281"/>
    <m/>
    <m/>
    <m/>
    <m/>
    <m/>
    <m/>
    <m/>
    <m/>
    <m/>
    <m/>
    <m/>
    <m/>
    <m/>
    <m/>
    <m/>
    <x v="4"/>
    <s v="N/A"/>
    <m/>
    <x v="2"/>
    <m/>
  </r>
  <r>
    <n v="282"/>
    <m/>
    <m/>
    <m/>
    <m/>
    <m/>
    <m/>
    <m/>
    <m/>
    <m/>
    <m/>
    <m/>
    <m/>
    <m/>
    <m/>
    <m/>
    <x v="4"/>
    <s v="N/A"/>
    <m/>
    <x v="2"/>
    <m/>
  </r>
  <r>
    <n v="283"/>
    <m/>
    <m/>
    <m/>
    <m/>
    <m/>
    <m/>
    <m/>
    <m/>
    <m/>
    <m/>
    <m/>
    <m/>
    <m/>
    <m/>
    <m/>
    <x v="4"/>
    <s v="N/A"/>
    <m/>
    <x v="2"/>
    <m/>
  </r>
  <r>
    <n v="284"/>
    <m/>
    <m/>
    <m/>
    <m/>
    <m/>
    <m/>
    <m/>
    <m/>
    <m/>
    <m/>
    <m/>
    <m/>
    <m/>
    <m/>
    <m/>
    <x v="4"/>
    <s v="N/A"/>
    <m/>
    <x v="2"/>
    <m/>
  </r>
  <r>
    <n v="285"/>
    <m/>
    <m/>
    <m/>
    <m/>
    <m/>
    <m/>
    <m/>
    <m/>
    <m/>
    <m/>
    <m/>
    <m/>
    <m/>
    <m/>
    <m/>
    <x v="4"/>
    <s v="N/A"/>
    <m/>
    <x v="2"/>
    <m/>
  </r>
  <r>
    <n v="286"/>
    <m/>
    <m/>
    <m/>
    <m/>
    <m/>
    <m/>
    <m/>
    <m/>
    <m/>
    <m/>
    <m/>
    <m/>
    <m/>
    <m/>
    <m/>
    <x v="4"/>
    <s v="N/A"/>
    <m/>
    <x v="2"/>
    <m/>
  </r>
  <r>
    <n v="287"/>
    <m/>
    <m/>
    <m/>
    <m/>
    <m/>
    <m/>
    <m/>
    <m/>
    <m/>
    <m/>
    <m/>
    <m/>
    <m/>
    <m/>
    <m/>
    <x v="4"/>
    <s v="N/A"/>
    <m/>
    <x v="2"/>
    <m/>
  </r>
  <r>
    <n v="288"/>
    <m/>
    <m/>
    <m/>
    <m/>
    <m/>
    <m/>
    <m/>
    <m/>
    <m/>
    <m/>
    <m/>
    <m/>
    <m/>
    <m/>
    <m/>
    <x v="4"/>
    <s v="N/A"/>
    <m/>
    <x v="2"/>
    <m/>
  </r>
  <r>
    <n v="289"/>
    <m/>
    <m/>
    <m/>
    <m/>
    <m/>
    <m/>
    <m/>
    <m/>
    <m/>
    <m/>
    <m/>
    <m/>
    <m/>
    <m/>
    <m/>
    <x v="4"/>
    <s v="N/A"/>
    <m/>
    <x v="2"/>
    <m/>
  </r>
  <r>
    <n v="290"/>
    <m/>
    <m/>
    <m/>
    <m/>
    <m/>
    <m/>
    <m/>
    <m/>
    <m/>
    <m/>
    <m/>
    <m/>
    <m/>
    <m/>
    <m/>
    <x v="4"/>
    <s v="N/A"/>
    <m/>
    <x v="2"/>
    <m/>
  </r>
  <r>
    <n v="291"/>
    <m/>
    <m/>
    <m/>
    <m/>
    <m/>
    <m/>
    <m/>
    <m/>
    <m/>
    <m/>
    <m/>
    <m/>
    <m/>
    <m/>
    <m/>
    <x v="4"/>
    <s v="N/A"/>
    <m/>
    <x v="2"/>
    <m/>
  </r>
  <r>
    <n v="292"/>
    <m/>
    <m/>
    <m/>
    <m/>
    <m/>
    <m/>
    <m/>
    <m/>
    <m/>
    <m/>
    <m/>
    <m/>
    <m/>
    <m/>
    <m/>
    <x v="4"/>
    <s v="N/A"/>
    <m/>
    <x v="2"/>
    <m/>
  </r>
  <r>
    <n v="293"/>
    <m/>
    <m/>
    <m/>
    <m/>
    <m/>
    <m/>
    <m/>
    <m/>
    <m/>
    <m/>
    <m/>
    <m/>
    <m/>
    <m/>
    <m/>
    <x v="4"/>
    <s v="N/A"/>
    <m/>
    <x v="2"/>
    <m/>
  </r>
  <r>
    <n v="294"/>
    <m/>
    <m/>
    <m/>
    <m/>
    <m/>
    <m/>
    <m/>
    <m/>
    <m/>
    <m/>
    <m/>
    <m/>
    <m/>
    <m/>
    <m/>
    <x v="4"/>
    <s v="N/A"/>
    <m/>
    <x v="2"/>
    <m/>
  </r>
  <r>
    <n v="295"/>
    <m/>
    <m/>
    <m/>
    <m/>
    <m/>
    <m/>
    <m/>
    <m/>
    <m/>
    <m/>
    <m/>
    <m/>
    <m/>
    <m/>
    <m/>
    <x v="4"/>
    <s v="N/A"/>
    <m/>
    <x v="2"/>
    <m/>
  </r>
  <r>
    <n v="296"/>
    <m/>
    <m/>
    <m/>
    <m/>
    <m/>
    <m/>
    <m/>
    <m/>
    <m/>
    <m/>
    <m/>
    <m/>
    <m/>
    <m/>
    <m/>
    <x v="4"/>
    <s v="N/A"/>
    <m/>
    <x v="2"/>
    <m/>
  </r>
  <r>
    <n v="297"/>
    <m/>
    <m/>
    <m/>
    <m/>
    <m/>
    <m/>
    <m/>
    <m/>
    <m/>
    <m/>
    <m/>
    <m/>
    <m/>
    <m/>
    <m/>
    <x v="4"/>
    <s v="N/A"/>
    <m/>
    <x v="2"/>
    <m/>
  </r>
  <r>
    <n v="298"/>
    <m/>
    <m/>
    <m/>
    <m/>
    <m/>
    <m/>
    <m/>
    <m/>
    <m/>
    <m/>
    <m/>
    <m/>
    <m/>
    <m/>
    <m/>
    <x v="4"/>
    <s v="N/A"/>
    <m/>
    <x v="2"/>
    <m/>
  </r>
  <r>
    <n v="299"/>
    <m/>
    <m/>
    <m/>
    <m/>
    <m/>
    <m/>
    <m/>
    <m/>
    <m/>
    <m/>
    <m/>
    <m/>
    <m/>
    <m/>
    <m/>
    <x v="4"/>
    <s v="N/A"/>
    <m/>
    <x v="2"/>
    <m/>
  </r>
  <r>
    <n v="300"/>
    <m/>
    <m/>
    <m/>
    <m/>
    <m/>
    <m/>
    <m/>
    <m/>
    <m/>
    <m/>
    <m/>
    <m/>
    <m/>
    <m/>
    <m/>
    <x v="4"/>
    <s v="N/A"/>
    <m/>
    <x v="2"/>
    <m/>
  </r>
  <r>
    <n v="301"/>
    <m/>
    <m/>
    <m/>
    <m/>
    <m/>
    <m/>
    <m/>
    <m/>
    <m/>
    <m/>
    <m/>
    <m/>
    <m/>
    <m/>
    <m/>
    <x v="4"/>
    <s v="N/A"/>
    <m/>
    <x v="2"/>
    <m/>
  </r>
  <r>
    <n v="302"/>
    <m/>
    <m/>
    <m/>
    <m/>
    <m/>
    <m/>
    <m/>
    <m/>
    <m/>
    <m/>
    <m/>
    <m/>
    <m/>
    <m/>
    <m/>
    <x v="4"/>
    <s v="N/A"/>
    <m/>
    <x v="2"/>
    <m/>
  </r>
  <r>
    <n v="303"/>
    <m/>
    <m/>
    <m/>
    <m/>
    <m/>
    <m/>
    <m/>
    <m/>
    <m/>
    <m/>
    <m/>
    <m/>
    <m/>
    <m/>
    <m/>
    <x v="4"/>
    <s v="N/A"/>
    <m/>
    <x v="2"/>
    <m/>
  </r>
  <r>
    <n v="304"/>
    <m/>
    <m/>
    <m/>
    <m/>
    <m/>
    <m/>
    <m/>
    <m/>
    <m/>
    <m/>
    <m/>
    <m/>
    <m/>
    <m/>
    <m/>
    <x v="4"/>
    <s v="N/A"/>
    <m/>
    <x v="2"/>
    <m/>
  </r>
  <r>
    <n v="305"/>
    <m/>
    <m/>
    <m/>
    <m/>
    <m/>
    <m/>
    <m/>
    <m/>
    <m/>
    <m/>
    <m/>
    <m/>
    <m/>
    <m/>
    <m/>
    <x v="4"/>
    <s v="N/A"/>
    <m/>
    <x v="2"/>
    <m/>
  </r>
  <r>
    <n v="306"/>
    <m/>
    <m/>
    <m/>
    <m/>
    <m/>
    <m/>
    <m/>
    <m/>
    <m/>
    <m/>
    <m/>
    <m/>
    <m/>
    <m/>
    <m/>
    <x v="4"/>
    <s v="N/A"/>
    <m/>
    <x v="2"/>
    <m/>
  </r>
  <r>
    <n v="307"/>
    <m/>
    <m/>
    <m/>
    <m/>
    <m/>
    <m/>
    <m/>
    <m/>
    <m/>
    <m/>
    <m/>
    <m/>
    <m/>
    <m/>
    <m/>
    <x v="4"/>
    <s v="N/A"/>
    <m/>
    <x v="2"/>
    <m/>
  </r>
  <r>
    <n v="308"/>
    <m/>
    <m/>
    <m/>
    <m/>
    <m/>
    <m/>
    <m/>
    <m/>
    <m/>
    <m/>
    <m/>
    <m/>
    <m/>
    <m/>
    <m/>
    <x v="4"/>
    <s v="N/A"/>
    <m/>
    <x v="2"/>
    <m/>
  </r>
  <r>
    <n v="309"/>
    <m/>
    <m/>
    <m/>
    <m/>
    <m/>
    <m/>
    <m/>
    <m/>
    <m/>
    <m/>
    <m/>
    <m/>
    <m/>
    <m/>
    <m/>
    <x v="4"/>
    <s v="N/A"/>
    <m/>
    <x v="2"/>
    <m/>
  </r>
  <r>
    <n v="310"/>
    <m/>
    <m/>
    <m/>
    <m/>
    <m/>
    <m/>
    <m/>
    <m/>
    <m/>
    <m/>
    <m/>
    <m/>
    <m/>
    <m/>
    <m/>
    <x v="4"/>
    <s v="N/A"/>
    <m/>
    <x v="2"/>
    <m/>
  </r>
  <r>
    <n v="311"/>
    <m/>
    <m/>
    <m/>
    <m/>
    <m/>
    <m/>
    <m/>
    <m/>
    <m/>
    <m/>
    <m/>
    <m/>
    <m/>
    <m/>
    <m/>
    <x v="4"/>
    <s v="N/A"/>
    <m/>
    <x v="2"/>
    <m/>
  </r>
  <r>
    <n v="312"/>
    <m/>
    <m/>
    <m/>
    <m/>
    <m/>
    <m/>
    <m/>
    <m/>
    <m/>
    <m/>
    <m/>
    <m/>
    <m/>
    <m/>
    <m/>
    <x v="4"/>
    <s v="N/A"/>
    <m/>
    <x v="2"/>
    <m/>
  </r>
  <r>
    <n v="313"/>
    <m/>
    <m/>
    <m/>
    <m/>
    <m/>
    <m/>
    <m/>
    <m/>
    <m/>
    <m/>
    <m/>
    <m/>
    <m/>
    <m/>
    <m/>
    <x v="4"/>
    <s v="N/A"/>
    <m/>
    <x v="2"/>
    <m/>
  </r>
  <r>
    <n v="314"/>
    <m/>
    <m/>
    <m/>
    <m/>
    <m/>
    <m/>
    <m/>
    <m/>
    <m/>
    <m/>
    <m/>
    <m/>
    <m/>
    <m/>
    <m/>
    <x v="4"/>
    <s v="N/A"/>
    <m/>
    <x v="2"/>
    <m/>
  </r>
  <r>
    <n v="315"/>
    <m/>
    <m/>
    <m/>
    <m/>
    <m/>
    <m/>
    <m/>
    <m/>
    <m/>
    <m/>
    <m/>
    <m/>
    <m/>
    <m/>
    <m/>
    <x v="4"/>
    <s v="N/A"/>
    <m/>
    <x v="2"/>
    <m/>
  </r>
  <r>
    <n v="316"/>
    <m/>
    <m/>
    <m/>
    <m/>
    <m/>
    <m/>
    <m/>
    <m/>
    <m/>
    <m/>
    <m/>
    <m/>
    <m/>
    <m/>
    <m/>
    <x v="4"/>
    <s v="N/A"/>
    <m/>
    <x v="2"/>
    <m/>
  </r>
  <r>
    <n v="317"/>
    <m/>
    <m/>
    <m/>
    <m/>
    <m/>
    <m/>
    <m/>
    <m/>
    <m/>
    <m/>
    <m/>
    <m/>
    <m/>
    <m/>
    <m/>
    <x v="4"/>
    <s v="N/A"/>
    <m/>
    <x v="2"/>
    <m/>
  </r>
  <r>
    <n v="318"/>
    <m/>
    <m/>
    <m/>
    <m/>
    <m/>
    <m/>
    <m/>
    <m/>
    <m/>
    <m/>
    <m/>
    <m/>
    <m/>
    <m/>
    <m/>
    <x v="4"/>
    <s v="N/A"/>
    <m/>
    <x v="2"/>
    <m/>
  </r>
  <r>
    <n v="319"/>
    <m/>
    <m/>
    <m/>
    <m/>
    <m/>
    <m/>
    <m/>
    <m/>
    <m/>
    <m/>
    <m/>
    <m/>
    <m/>
    <m/>
    <m/>
    <x v="4"/>
    <s v="N/A"/>
    <m/>
    <x v="2"/>
    <m/>
  </r>
  <r>
    <n v="320"/>
    <m/>
    <m/>
    <m/>
    <m/>
    <m/>
    <m/>
    <m/>
    <m/>
    <m/>
    <m/>
    <m/>
    <m/>
    <m/>
    <m/>
    <m/>
    <x v="4"/>
    <s v="N/A"/>
    <m/>
    <x v="2"/>
    <m/>
  </r>
  <r>
    <n v="321"/>
    <m/>
    <m/>
    <m/>
    <m/>
    <m/>
    <m/>
    <m/>
    <m/>
    <m/>
    <m/>
    <m/>
    <m/>
    <m/>
    <m/>
    <m/>
    <x v="4"/>
    <s v="N/A"/>
    <m/>
    <x v="2"/>
    <m/>
  </r>
  <r>
    <n v="322"/>
    <m/>
    <m/>
    <m/>
    <m/>
    <m/>
    <m/>
    <m/>
    <m/>
    <m/>
    <m/>
    <m/>
    <m/>
    <m/>
    <m/>
    <m/>
    <x v="4"/>
    <s v="N/A"/>
    <m/>
    <x v="2"/>
    <m/>
  </r>
  <r>
    <n v="323"/>
    <m/>
    <m/>
    <m/>
    <m/>
    <m/>
    <m/>
    <m/>
    <m/>
    <m/>
    <m/>
    <m/>
    <m/>
    <m/>
    <m/>
    <m/>
    <x v="4"/>
    <s v="N/A"/>
    <m/>
    <x v="2"/>
    <m/>
  </r>
  <r>
    <n v="324"/>
    <m/>
    <m/>
    <m/>
    <m/>
    <m/>
    <m/>
    <m/>
    <m/>
    <m/>
    <m/>
    <m/>
    <m/>
    <m/>
    <m/>
    <m/>
    <x v="4"/>
    <s v="N/A"/>
    <m/>
    <x v="2"/>
    <m/>
  </r>
  <r>
    <n v="325"/>
    <m/>
    <m/>
    <m/>
    <m/>
    <m/>
    <m/>
    <m/>
    <m/>
    <m/>
    <m/>
    <m/>
    <m/>
    <m/>
    <m/>
    <m/>
    <x v="4"/>
    <s v="N/A"/>
    <m/>
    <x v="2"/>
    <m/>
  </r>
  <r>
    <n v="326"/>
    <m/>
    <m/>
    <m/>
    <m/>
    <m/>
    <m/>
    <m/>
    <m/>
    <m/>
    <m/>
    <m/>
    <m/>
    <m/>
    <m/>
    <m/>
    <x v="4"/>
    <s v="N/A"/>
    <m/>
    <x v="2"/>
    <m/>
  </r>
  <r>
    <n v="327"/>
    <m/>
    <m/>
    <m/>
    <m/>
    <m/>
    <m/>
    <m/>
    <m/>
    <m/>
    <m/>
    <m/>
    <m/>
    <m/>
    <m/>
    <m/>
    <x v="4"/>
    <s v="N/A"/>
    <m/>
    <x v="2"/>
    <m/>
  </r>
  <r>
    <n v="328"/>
    <m/>
    <m/>
    <m/>
    <m/>
    <m/>
    <m/>
    <m/>
    <m/>
    <m/>
    <m/>
    <m/>
    <m/>
    <m/>
    <m/>
    <m/>
    <x v="4"/>
    <s v="N/A"/>
    <m/>
    <x v="2"/>
    <m/>
  </r>
  <r>
    <n v="329"/>
    <m/>
    <m/>
    <m/>
    <m/>
    <m/>
    <m/>
    <m/>
    <m/>
    <m/>
    <m/>
    <m/>
    <m/>
    <m/>
    <m/>
    <m/>
    <x v="4"/>
    <s v="N/A"/>
    <m/>
    <x v="2"/>
    <m/>
  </r>
  <r>
    <n v="330"/>
    <m/>
    <m/>
    <m/>
    <m/>
    <m/>
    <m/>
    <m/>
    <m/>
    <m/>
    <m/>
    <m/>
    <m/>
    <m/>
    <m/>
    <m/>
    <x v="4"/>
    <s v="N/A"/>
    <m/>
    <x v="2"/>
    <m/>
  </r>
  <r>
    <n v="331"/>
    <m/>
    <m/>
    <m/>
    <m/>
    <m/>
    <m/>
    <m/>
    <m/>
    <m/>
    <m/>
    <m/>
    <m/>
    <m/>
    <m/>
    <m/>
    <x v="4"/>
    <s v="N/A"/>
    <m/>
    <x v="2"/>
    <m/>
  </r>
  <r>
    <n v="332"/>
    <m/>
    <m/>
    <m/>
    <m/>
    <m/>
    <m/>
    <m/>
    <m/>
    <m/>
    <m/>
    <m/>
    <m/>
    <m/>
    <m/>
    <m/>
    <x v="4"/>
    <s v="N/A"/>
    <m/>
    <x v="2"/>
    <m/>
  </r>
  <r>
    <n v="333"/>
    <m/>
    <m/>
    <m/>
    <m/>
    <m/>
    <m/>
    <m/>
    <m/>
    <m/>
    <m/>
    <m/>
    <m/>
    <m/>
    <m/>
    <m/>
    <x v="4"/>
    <s v="N/A"/>
    <m/>
    <x v="2"/>
    <m/>
  </r>
  <r>
    <n v="334"/>
    <m/>
    <m/>
    <m/>
    <m/>
    <m/>
    <m/>
    <m/>
    <m/>
    <m/>
    <m/>
    <m/>
    <m/>
    <m/>
    <m/>
    <m/>
    <x v="4"/>
    <s v="N/A"/>
    <m/>
    <x v="2"/>
    <m/>
  </r>
  <r>
    <n v="335"/>
    <m/>
    <m/>
    <m/>
    <m/>
    <m/>
    <m/>
    <m/>
    <m/>
    <m/>
    <m/>
    <m/>
    <m/>
    <m/>
    <m/>
    <m/>
    <x v="4"/>
    <s v="N/A"/>
    <m/>
    <x v="2"/>
    <m/>
  </r>
  <r>
    <n v="336"/>
    <m/>
    <m/>
    <m/>
    <m/>
    <m/>
    <m/>
    <m/>
    <m/>
    <m/>
    <m/>
    <m/>
    <m/>
    <m/>
    <m/>
    <m/>
    <x v="4"/>
    <s v="N/A"/>
    <m/>
    <x v="2"/>
    <m/>
  </r>
  <r>
    <n v="337"/>
    <m/>
    <m/>
    <m/>
    <m/>
    <m/>
    <m/>
    <m/>
    <m/>
    <m/>
    <m/>
    <m/>
    <m/>
    <m/>
    <m/>
    <m/>
    <x v="4"/>
    <s v="N/A"/>
    <m/>
    <x v="2"/>
    <m/>
  </r>
  <r>
    <n v="338"/>
    <m/>
    <m/>
    <m/>
    <m/>
    <m/>
    <m/>
    <m/>
    <m/>
    <m/>
    <m/>
    <m/>
    <m/>
    <m/>
    <m/>
    <m/>
    <x v="4"/>
    <s v="N/A"/>
    <m/>
    <x v="2"/>
    <m/>
  </r>
  <r>
    <n v="339"/>
    <m/>
    <m/>
    <m/>
    <m/>
    <m/>
    <m/>
    <m/>
    <m/>
    <m/>
    <m/>
    <m/>
    <m/>
    <m/>
    <m/>
    <m/>
    <x v="4"/>
    <s v="N/A"/>
    <m/>
    <x v="2"/>
    <m/>
  </r>
  <r>
    <n v="340"/>
    <m/>
    <m/>
    <m/>
    <m/>
    <m/>
    <m/>
    <m/>
    <m/>
    <m/>
    <m/>
    <m/>
    <m/>
    <m/>
    <m/>
    <m/>
    <x v="4"/>
    <s v="N/A"/>
    <m/>
    <x v="2"/>
    <m/>
  </r>
  <r>
    <n v="341"/>
    <m/>
    <m/>
    <m/>
    <m/>
    <m/>
    <m/>
    <m/>
    <m/>
    <m/>
    <m/>
    <m/>
    <m/>
    <m/>
    <m/>
    <m/>
    <x v="4"/>
    <s v="N/A"/>
    <m/>
    <x v="2"/>
    <m/>
  </r>
  <r>
    <n v="342"/>
    <m/>
    <m/>
    <m/>
    <m/>
    <m/>
    <m/>
    <m/>
    <m/>
    <m/>
    <m/>
    <m/>
    <m/>
    <m/>
    <m/>
    <m/>
    <x v="4"/>
    <s v="N/A"/>
    <m/>
    <x v="2"/>
    <m/>
  </r>
  <r>
    <n v="343"/>
    <m/>
    <m/>
    <m/>
    <m/>
    <m/>
    <m/>
    <m/>
    <m/>
    <m/>
    <m/>
    <m/>
    <m/>
    <m/>
    <m/>
    <m/>
    <x v="4"/>
    <s v="N/A"/>
    <m/>
    <x v="2"/>
    <m/>
  </r>
  <r>
    <n v="344"/>
    <m/>
    <m/>
    <m/>
    <m/>
    <m/>
    <m/>
    <m/>
    <m/>
    <m/>
    <m/>
    <m/>
    <m/>
    <m/>
    <m/>
    <m/>
    <x v="4"/>
    <s v="N/A"/>
    <m/>
    <x v="2"/>
    <m/>
  </r>
  <r>
    <n v="345"/>
    <m/>
    <m/>
    <m/>
    <m/>
    <m/>
    <m/>
    <m/>
    <m/>
    <m/>
    <m/>
    <m/>
    <m/>
    <m/>
    <m/>
    <m/>
    <x v="4"/>
    <s v="N/A"/>
    <m/>
    <x v="2"/>
    <m/>
  </r>
  <r>
    <n v="346"/>
    <m/>
    <m/>
    <m/>
    <m/>
    <m/>
    <m/>
    <m/>
    <m/>
    <m/>
    <m/>
    <m/>
    <m/>
    <m/>
    <m/>
    <m/>
    <x v="4"/>
    <s v="N/A"/>
    <m/>
    <x v="2"/>
    <m/>
  </r>
  <r>
    <n v="347"/>
    <m/>
    <m/>
    <m/>
    <m/>
    <m/>
    <m/>
    <m/>
    <m/>
    <m/>
    <m/>
    <m/>
    <m/>
    <m/>
    <m/>
    <m/>
    <x v="4"/>
    <s v="N/A"/>
    <m/>
    <x v="2"/>
    <m/>
  </r>
  <r>
    <n v="348"/>
    <m/>
    <m/>
    <m/>
    <m/>
    <m/>
    <m/>
    <m/>
    <m/>
    <m/>
    <m/>
    <m/>
    <m/>
    <m/>
    <m/>
    <m/>
    <x v="4"/>
    <s v="N/A"/>
    <m/>
    <x v="2"/>
    <m/>
  </r>
  <r>
    <n v="349"/>
    <m/>
    <m/>
    <m/>
    <m/>
    <m/>
    <m/>
    <m/>
    <m/>
    <m/>
    <m/>
    <m/>
    <m/>
    <m/>
    <m/>
    <m/>
    <x v="4"/>
    <s v="N/A"/>
    <m/>
    <x v="2"/>
    <m/>
  </r>
  <r>
    <n v="350"/>
    <m/>
    <m/>
    <m/>
    <m/>
    <m/>
    <m/>
    <m/>
    <m/>
    <m/>
    <m/>
    <m/>
    <m/>
    <m/>
    <m/>
    <m/>
    <x v="4"/>
    <s v="N/A"/>
    <m/>
    <x v="2"/>
    <m/>
  </r>
  <r>
    <n v="351"/>
    <m/>
    <m/>
    <m/>
    <m/>
    <m/>
    <m/>
    <m/>
    <m/>
    <m/>
    <m/>
    <m/>
    <m/>
    <m/>
    <m/>
    <m/>
    <x v="4"/>
    <s v="N/A"/>
    <m/>
    <x v="2"/>
    <m/>
  </r>
  <r>
    <n v="352"/>
    <m/>
    <m/>
    <m/>
    <m/>
    <m/>
    <m/>
    <m/>
    <m/>
    <m/>
    <m/>
    <m/>
    <m/>
    <m/>
    <m/>
    <m/>
    <x v="4"/>
    <s v="N/A"/>
    <m/>
    <x v="2"/>
    <m/>
  </r>
  <r>
    <n v="353"/>
    <m/>
    <m/>
    <m/>
    <m/>
    <m/>
    <m/>
    <m/>
    <m/>
    <m/>
    <m/>
    <m/>
    <m/>
    <m/>
    <m/>
    <m/>
    <x v="4"/>
    <s v="N/A"/>
    <m/>
    <x v="2"/>
    <m/>
  </r>
  <r>
    <n v="354"/>
    <m/>
    <m/>
    <m/>
    <m/>
    <m/>
    <m/>
    <m/>
    <m/>
    <m/>
    <m/>
    <m/>
    <m/>
    <m/>
    <m/>
    <m/>
    <x v="4"/>
    <s v="N/A"/>
    <m/>
    <x v="2"/>
    <m/>
  </r>
  <r>
    <n v="355"/>
    <m/>
    <m/>
    <m/>
    <m/>
    <m/>
    <m/>
    <m/>
    <m/>
    <m/>
    <m/>
    <m/>
    <m/>
    <m/>
    <m/>
    <m/>
    <x v="4"/>
    <s v="N/A"/>
    <m/>
    <x v="2"/>
    <m/>
  </r>
  <r>
    <n v="356"/>
    <m/>
    <m/>
    <m/>
    <m/>
    <m/>
    <m/>
    <m/>
    <m/>
    <m/>
    <m/>
    <m/>
    <m/>
    <m/>
    <m/>
    <m/>
    <x v="4"/>
    <s v="N/A"/>
    <m/>
    <x v="2"/>
    <m/>
  </r>
  <r>
    <n v="357"/>
    <m/>
    <m/>
    <m/>
    <m/>
    <m/>
    <m/>
    <m/>
    <m/>
    <m/>
    <m/>
    <m/>
    <m/>
    <m/>
    <m/>
    <m/>
    <x v="4"/>
    <s v="N/A"/>
    <m/>
    <x v="2"/>
    <m/>
  </r>
  <r>
    <n v="358"/>
    <m/>
    <m/>
    <m/>
    <m/>
    <m/>
    <m/>
    <m/>
    <m/>
    <m/>
    <m/>
    <m/>
    <m/>
    <m/>
    <m/>
    <m/>
    <x v="4"/>
    <s v="N/A"/>
    <m/>
    <x v="2"/>
    <m/>
  </r>
  <r>
    <n v="359"/>
    <m/>
    <m/>
    <m/>
    <m/>
    <m/>
    <m/>
    <m/>
    <m/>
    <m/>
    <m/>
    <m/>
    <m/>
    <m/>
    <m/>
    <m/>
    <x v="4"/>
    <s v="N/A"/>
    <m/>
    <x v="2"/>
    <m/>
  </r>
  <r>
    <n v="360"/>
    <m/>
    <m/>
    <m/>
    <m/>
    <m/>
    <m/>
    <m/>
    <m/>
    <m/>
    <m/>
    <m/>
    <m/>
    <m/>
    <m/>
    <m/>
    <x v="4"/>
    <s v="N/A"/>
    <m/>
    <x v="2"/>
    <m/>
  </r>
  <r>
    <n v="361"/>
    <m/>
    <m/>
    <m/>
    <m/>
    <m/>
    <m/>
    <m/>
    <m/>
    <m/>
    <m/>
    <m/>
    <m/>
    <m/>
    <m/>
    <m/>
    <x v="4"/>
    <s v="N/A"/>
    <m/>
    <x v="2"/>
    <m/>
  </r>
  <r>
    <n v="362"/>
    <m/>
    <m/>
    <m/>
    <m/>
    <m/>
    <m/>
    <m/>
    <m/>
    <m/>
    <m/>
    <m/>
    <m/>
    <m/>
    <m/>
    <m/>
    <x v="4"/>
    <s v="N/A"/>
    <m/>
    <x v="2"/>
    <m/>
  </r>
  <r>
    <n v="363"/>
    <m/>
    <m/>
    <m/>
    <m/>
    <m/>
    <m/>
    <m/>
    <m/>
    <m/>
    <m/>
    <m/>
    <m/>
    <m/>
    <m/>
    <m/>
    <x v="4"/>
    <s v="N/A"/>
    <m/>
    <x v="2"/>
    <m/>
  </r>
  <r>
    <n v="364"/>
    <m/>
    <m/>
    <m/>
    <m/>
    <m/>
    <m/>
    <m/>
    <m/>
    <m/>
    <m/>
    <m/>
    <m/>
    <m/>
    <m/>
    <m/>
    <x v="4"/>
    <s v="N/A"/>
    <m/>
    <x v="2"/>
    <m/>
  </r>
  <r>
    <n v="365"/>
    <m/>
    <m/>
    <m/>
    <m/>
    <m/>
    <m/>
    <m/>
    <m/>
    <m/>
    <m/>
    <m/>
    <m/>
    <m/>
    <m/>
    <m/>
    <x v="4"/>
    <s v="N/A"/>
    <m/>
    <x v="2"/>
    <m/>
  </r>
  <r>
    <n v="366"/>
    <m/>
    <m/>
    <m/>
    <m/>
    <m/>
    <m/>
    <m/>
    <m/>
    <m/>
    <m/>
    <m/>
    <m/>
    <m/>
    <m/>
    <m/>
    <x v="4"/>
    <s v="N/A"/>
    <m/>
    <x v="2"/>
    <m/>
  </r>
  <r>
    <n v="367"/>
    <m/>
    <m/>
    <m/>
    <m/>
    <m/>
    <m/>
    <m/>
    <m/>
    <m/>
    <m/>
    <m/>
    <m/>
    <m/>
    <m/>
    <m/>
    <x v="4"/>
    <s v="N/A"/>
    <m/>
    <x v="2"/>
    <m/>
  </r>
  <r>
    <n v="368"/>
    <m/>
    <m/>
    <m/>
    <m/>
    <m/>
    <m/>
    <m/>
    <m/>
    <m/>
    <m/>
    <m/>
    <m/>
    <m/>
    <m/>
    <m/>
    <x v="4"/>
    <s v="N/A"/>
    <m/>
    <x v="2"/>
    <m/>
  </r>
  <r>
    <n v="369"/>
    <m/>
    <m/>
    <m/>
    <m/>
    <m/>
    <m/>
    <m/>
    <m/>
    <m/>
    <m/>
    <m/>
    <m/>
    <m/>
    <m/>
    <m/>
    <x v="4"/>
    <s v="N/A"/>
    <m/>
    <x v="2"/>
    <m/>
  </r>
  <r>
    <n v="370"/>
    <m/>
    <m/>
    <m/>
    <m/>
    <m/>
    <m/>
    <m/>
    <m/>
    <m/>
    <m/>
    <m/>
    <m/>
    <m/>
    <m/>
    <m/>
    <x v="4"/>
    <s v="N/A"/>
    <m/>
    <x v="2"/>
    <m/>
  </r>
  <r>
    <n v="371"/>
    <m/>
    <m/>
    <m/>
    <m/>
    <m/>
    <m/>
    <m/>
    <m/>
    <m/>
    <m/>
    <m/>
    <m/>
    <m/>
    <m/>
    <m/>
    <x v="4"/>
    <s v="N/A"/>
    <m/>
    <x v="2"/>
    <m/>
  </r>
  <r>
    <n v="372"/>
    <m/>
    <m/>
    <m/>
    <m/>
    <m/>
    <m/>
    <m/>
    <m/>
    <m/>
    <m/>
    <m/>
    <m/>
    <m/>
    <m/>
    <m/>
    <x v="4"/>
    <s v="N/A"/>
    <m/>
    <x v="2"/>
    <m/>
  </r>
  <r>
    <n v="373"/>
    <m/>
    <m/>
    <m/>
    <m/>
    <m/>
    <m/>
    <m/>
    <m/>
    <m/>
    <m/>
    <m/>
    <m/>
    <m/>
    <m/>
    <m/>
    <x v="4"/>
    <s v="N/A"/>
    <m/>
    <x v="2"/>
    <m/>
  </r>
  <r>
    <n v="374"/>
    <m/>
    <m/>
    <m/>
    <m/>
    <m/>
    <m/>
    <m/>
    <m/>
    <m/>
    <m/>
    <m/>
    <m/>
    <m/>
    <m/>
    <m/>
    <x v="4"/>
    <s v="N/A"/>
    <m/>
    <x v="2"/>
    <m/>
  </r>
  <r>
    <n v="375"/>
    <m/>
    <m/>
    <m/>
    <m/>
    <m/>
    <m/>
    <m/>
    <m/>
    <m/>
    <m/>
    <m/>
    <m/>
    <m/>
    <m/>
    <m/>
    <x v="4"/>
    <s v="N/A"/>
    <m/>
    <x v="2"/>
    <m/>
  </r>
  <r>
    <n v="376"/>
    <m/>
    <m/>
    <m/>
    <m/>
    <m/>
    <m/>
    <m/>
    <m/>
    <m/>
    <m/>
    <m/>
    <m/>
    <m/>
    <m/>
    <m/>
    <x v="4"/>
    <s v="N/A"/>
    <m/>
    <x v="2"/>
    <m/>
  </r>
  <r>
    <n v="377"/>
    <m/>
    <m/>
    <m/>
    <m/>
    <m/>
    <m/>
    <m/>
    <m/>
    <m/>
    <m/>
    <m/>
    <m/>
    <m/>
    <m/>
    <m/>
    <x v="4"/>
    <s v="N/A"/>
    <m/>
    <x v="2"/>
    <m/>
  </r>
  <r>
    <n v="378"/>
    <m/>
    <m/>
    <m/>
    <m/>
    <m/>
    <m/>
    <m/>
    <m/>
    <m/>
    <m/>
    <m/>
    <m/>
    <m/>
    <m/>
    <m/>
    <x v="4"/>
    <s v="N/A"/>
    <m/>
    <x v="2"/>
    <m/>
  </r>
  <r>
    <n v="379"/>
    <m/>
    <m/>
    <m/>
    <m/>
    <m/>
    <m/>
    <m/>
    <m/>
    <m/>
    <m/>
    <m/>
    <m/>
    <m/>
    <m/>
    <m/>
    <x v="4"/>
    <s v="N/A"/>
    <m/>
    <x v="2"/>
    <m/>
  </r>
  <r>
    <n v="380"/>
    <m/>
    <m/>
    <m/>
    <m/>
    <m/>
    <m/>
    <m/>
    <m/>
    <m/>
    <m/>
    <m/>
    <m/>
    <m/>
    <m/>
    <m/>
    <x v="4"/>
    <s v="N/A"/>
    <m/>
    <x v="2"/>
    <m/>
  </r>
  <r>
    <n v="381"/>
    <m/>
    <m/>
    <m/>
    <m/>
    <m/>
    <m/>
    <m/>
    <m/>
    <m/>
    <m/>
    <m/>
    <m/>
    <m/>
    <m/>
    <m/>
    <x v="4"/>
    <s v="N/A"/>
    <m/>
    <x v="2"/>
    <m/>
  </r>
  <r>
    <n v="382"/>
    <m/>
    <m/>
    <m/>
    <m/>
    <m/>
    <m/>
    <m/>
    <m/>
    <m/>
    <m/>
    <m/>
    <m/>
    <m/>
    <m/>
    <m/>
    <x v="4"/>
    <s v="N/A"/>
    <m/>
    <x v="2"/>
    <m/>
  </r>
  <r>
    <n v="383"/>
    <m/>
    <m/>
    <m/>
    <m/>
    <m/>
    <m/>
    <m/>
    <m/>
    <m/>
    <m/>
    <m/>
    <m/>
    <m/>
    <m/>
    <m/>
    <x v="4"/>
    <s v="N/A"/>
    <m/>
    <x v="2"/>
    <m/>
  </r>
  <r>
    <n v="384"/>
    <m/>
    <m/>
    <m/>
    <m/>
    <m/>
    <m/>
    <m/>
    <m/>
    <m/>
    <m/>
    <m/>
    <m/>
    <m/>
    <m/>
    <m/>
    <x v="4"/>
    <s v="N/A"/>
    <m/>
    <x v="2"/>
    <m/>
  </r>
  <r>
    <n v="385"/>
    <m/>
    <m/>
    <m/>
    <m/>
    <m/>
    <m/>
    <m/>
    <m/>
    <m/>
    <m/>
    <m/>
    <m/>
    <m/>
    <m/>
    <m/>
    <x v="4"/>
    <s v="N/A"/>
    <m/>
    <x v="2"/>
    <m/>
  </r>
  <r>
    <n v="386"/>
    <m/>
    <m/>
    <m/>
    <m/>
    <m/>
    <m/>
    <m/>
    <m/>
    <m/>
    <m/>
    <m/>
    <m/>
    <m/>
    <m/>
    <m/>
    <x v="4"/>
    <s v="N/A"/>
    <m/>
    <x v="2"/>
    <m/>
  </r>
  <r>
    <n v="387"/>
    <m/>
    <m/>
    <m/>
    <m/>
    <m/>
    <m/>
    <m/>
    <m/>
    <m/>
    <m/>
    <m/>
    <m/>
    <m/>
    <m/>
    <m/>
    <x v="4"/>
    <s v="N/A"/>
    <m/>
    <x v="2"/>
    <m/>
  </r>
  <r>
    <n v="388"/>
    <m/>
    <m/>
    <m/>
    <m/>
    <m/>
    <m/>
    <m/>
    <m/>
    <m/>
    <m/>
    <m/>
    <m/>
    <m/>
    <m/>
    <m/>
    <x v="4"/>
    <s v="N/A"/>
    <m/>
    <x v="2"/>
    <m/>
  </r>
  <r>
    <n v="389"/>
    <m/>
    <m/>
    <m/>
    <m/>
    <m/>
    <m/>
    <m/>
    <m/>
    <m/>
    <m/>
    <m/>
    <m/>
    <m/>
    <m/>
    <m/>
    <x v="4"/>
    <s v="N/A"/>
    <m/>
    <x v="2"/>
    <m/>
  </r>
  <r>
    <n v="390"/>
    <m/>
    <m/>
    <m/>
    <m/>
    <m/>
    <m/>
    <m/>
    <m/>
    <m/>
    <m/>
    <m/>
    <m/>
    <m/>
    <m/>
    <m/>
    <x v="4"/>
    <s v="N/A"/>
    <m/>
    <x v="2"/>
    <m/>
  </r>
  <r>
    <n v="391"/>
    <m/>
    <m/>
    <m/>
    <m/>
    <m/>
    <m/>
    <m/>
    <m/>
    <m/>
    <m/>
    <m/>
    <m/>
    <m/>
    <m/>
    <m/>
    <x v="4"/>
    <s v="N/A"/>
    <m/>
    <x v="2"/>
    <m/>
  </r>
  <r>
    <n v="392"/>
    <m/>
    <m/>
    <m/>
    <m/>
    <m/>
    <m/>
    <m/>
    <m/>
    <m/>
    <m/>
    <m/>
    <m/>
    <m/>
    <m/>
    <m/>
    <x v="4"/>
    <s v="N/A"/>
    <m/>
    <x v="2"/>
    <m/>
  </r>
  <r>
    <n v="393"/>
    <m/>
    <m/>
    <m/>
    <m/>
    <m/>
    <m/>
    <m/>
    <m/>
    <m/>
    <m/>
    <m/>
    <m/>
    <m/>
    <m/>
    <m/>
    <x v="4"/>
    <s v="N/A"/>
    <m/>
    <x v="2"/>
    <m/>
  </r>
  <r>
    <n v="394"/>
    <m/>
    <m/>
    <m/>
    <m/>
    <m/>
    <m/>
    <m/>
    <m/>
    <m/>
    <m/>
    <m/>
    <m/>
    <m/>
    <m/>
    <m/>
    <x v="4"/>
    <s v="N/A"/>
    <m/>
    <x v="2"/>
    <m/>
  </r>
  <r>
    <n v="395"/>
    <m/>
    <m/>
    <m/>
    <m/>
    <m/>
    <m/>
    <m/>
    <m/>
    <m/>
    <m/>
    <m/>
    <m/>
    <m/>
    <m/>
    <m/>
    <x v="4"/>
    <s v="N/A"/>
    <m/>
    <x v="2"/>
    <m/>
  </r>
  <r>
    <n v="396"/>
    <m/>
    <m/>
    <m/>
    <m/>
    <m/>
    <m/>
    <m/>
    <m/>
    <m/>
    <m/>
    <m/>
    <m/>
    <m/>
    <m/>
    <m/>
    <x v="4"/>
    <s v="N/A"/>
    <m/>
    <x v="2"/>
    <m/>
  </r>
  <r>
    <n v="397"/>
    <m/>
    <m/>
    <m/>
    <m/>
    <m/>
    <m/>
    <m/>
    <m/>
    <m/>
    <m/>
    <m/>
    <m/>
    <m/>
    <m/>
    <m/>
    <x v="4"/>
    <s v="N/A"/>
    <m/>
    <x v="2"/>
    <m/>
  </r>
  <r>
    <n v="398"/>
    <m/>
    <m/>
    <m/>
    <m/>
    <m/>
    <m/>
    <m/>
    <m/>
    <m/>
    <m/>
    <m/>
    <m/>
    <m/>
    <m/>
    <m/>
    <x v="4"/>
    <s v="N/A"/>
    <m/>
    <x v="2"/>
    <m/>
  </r>
  <r>
    <n v="399"/>
    <m/>
    <m/>
    <m/>
    <m/>
    <m/>
    <m/>
    <m/>
    <m/>
    <m/>
    <m/>
    <m/>
    <m/>
    <m/>
    <m/>
    <m/>
    <x v="4"/>
    <s v="N/A"/>
    <m/>
    <x v="2"/>
    <m/>
  </r>
  <r>
    <n v="400"/>
    <m/>
    <m/>
    <m/>
    <m/>
    <m/>
    <m/>
    <m/>
    <m/>
    <m/>
    <m/>
    <m/>
    <m/>
    <m/>
    <m/>
    <m/>
    <x v="4"/>
    <s v="N/A"/>
    <m/>
    <x v="2"/>
    <m/>
  </r>
  <r>
    <n v="401"/>
    <m/>
    <m/>
    <m/>
    <m/>
    <m/>
    <m/>
    <m/>
    <m/>
    <m/>
    <m/>
    <m/>
    <m/>
    <m/>
    <m/>
    <m/>
    <x v="4"/>
    <s v="N/A"/>
    <m/>
    <x v="2"/>
    <m/>
  </r>
  <r>
    <n v="402"/>
    <m/>
    <m/>
    <m/>
    <m/>
    <m/>
    <m/>
    <m/>
    <m/>
    <m/>
    <m/>
    <m/>
    <m/>
    <m/>
    <m/>
    <m/>
    <x v="4"/>
    <s v="N/A"/>
    <m/>
    <x v="2"/>
    <m/>
  </r>
  <r>
    <n v="403"/>
    <m/>
    <m/>
    <m/>
    <m/>
    <m/>
    <m/>
    <m/>
    <m/>
    <m/>
    <m/>
    <m/>
    <m/>
    <m/>
    <m/>
    <m/>
    <x v="4"/>
    <s v="N/A"/>
    <m/>
    <x v="2"/>
    <m/>
  </r>
  <r>
    <n v="404"/>
    <m/>
    <m/>
    <m/>
    <m/>
    <m/>
    <m/>
    <m/>
    <m/>
    <m/>
    <m/>
    <m/>
    <m/>
    <m/>
    <m/>
    <m/>
    <x v="4"/>
    <s v="N/A"/>
    <m/>
    <x v="2"/>
    <m/>
  </r>
  <r>
    <n v="405"/>
    <m/>
    <m/>
    <m/>
    <m/>
    <m/>
    <m/>
    <m/>
    <m/>
    <m/>
    <m/>
    <m/>
    <m/>
    <m/>
    <m/>
    <m/>
    <x v="4"/>
    <s v="N/A"/>
    <m/>
    <x v="2"/>
    <m/>
  </r>
  <r>
    <n v="406"/>
    <m/>
    <m/>
    <m/>
    <m/>
    <m/>
    <m/>
    <m/>
    <m/>
    <m/>
    <m/>
    <m/>
    <m/>
    <m/>
    <m/>
    <m/>
    <x v="4"/>
    <s v="N/A"/>
    <m/>
    <x v="2"/>
    <m/>
  </r>
  <r>
    <n v="407"/>
    <m/>
    <m/>
    <m/>
    <m/>
    <m/>
    <m/>
    <m/>
    <m/>
    <m/>
    <m/>
    <m/>
    <m/>
    <m/>
    <m/>
    <m/>
    <x v="4"/>
    <s v="N/A"/>
    <m/>
    <x v="2"/>
    <m/>
  </r>
  <r>
    <n v="408"/>
    <m/>
    <m/>
    <m/>
    <m/>
    <m/>
    <m/>
    <m/>
    <m/>
    <m/>
    <m/>
    <m/>
    <m/>
    <m/>
    <m/>
    <m/>
    <x v="4"/>
    <s v="N/A"/>
    <m/>
    <x v="2"/>
    <m/>
  </r>
  <r>
    <n v="409"/>
    <m/>
    <m/>
    <m/>
    <m/>
    <m/>
    <m/>
    <m/>
    <m/>
    <m/>
    <m/>
    <m/>
    <m/>
    <m/>
    <m/>
    <m/>
    <x v="4"/>
    <s v="N/A"/>
    <m/>
    <x v="2"/>
    <m/>
  </r>
  <r>
    <n v="410"/>
    <m/>
    <m/>
    <m/>
    <m/>
    <m/>
    <m/>
    <m/>
    <m/>
    <m/>
    <m/>
    <m/>
    <m/>
    <m/>
    <m/>
    <m/>
    <x v="4"/>
    <s v="N/A"/>
    <m/>
    <x v="2"/>
    <m/>
  </r>
  <r>
    <n v="411"/>
    <m/>
    <m/>
    <m/>
    <m/>
    <m/>
    <m/>
    <m/>
    <m/>
    <m/>
    <m/>
    <m/>
    <m/>
    <m/>
    <m/>
    <m/>
    <x v="4"/>
    <s v="N/A"/>
    <m/>
    <x v="2"/>
    <m/>
  </r>
  <r>
    <n v="412"/>
    <m/>
    <m/>
    <m/>
    <m/>
    <m/>
    <m/>
    <m/>
    <m/>
    <m/>
    <m/>
    <m/>
    <m/>
    <m/>
    <m/>
    <m/>
    <x v="4"/>
    <s v="N/A"/>
    <m/>
    <x v="2"/>
    <m/>
  </r>
  <r>
    <n v="413"/>
    <m/>
    <m/>
    <m/>
    <m/>
    <m/>
    <m/>
    <m/>
    <m/>
    <m/>
    <m/>
    <m/>
    <m/>
    <m/>
    <m/>
    <m/>
    <x v="4"/>
    <s v="N/A"/>
    <m/>
    <x v="2"/>
    <m/>
  </r>
  <r>
    <n v="414"/>
    <m/>
    <m/>
    <m/>
    <m/>
    <m/>
    <m/>
    <m/>
    <m/>
    <m/>
    <m/>
    <m/>
    <m/>
    <m/>
    <m/>
    <m/>
    <x v="4"/>
    <s v="N/A"/>
    <m/>
    <x v="2"/>
    <m/>
  </r>
  <r>
    <n v="415"/>
    <m/>
    <m/>
    <m/>
    <m/>
    <m/>
    <m/>
    <m/>
    <m/>
    <m/>
    <m/>
    <m/>
    <m/>
    <m/>
    <m/>
    <m/>
    <x v="4"/>
    <s v="N/A"/>
    <m/>
    <x v="2"/>
    <m/>
  </r>
  <r>
    <n v="416"/>
    <m/>
    <m/>
    <m/>
    <m/>
    <m/>
    <m/>
    <m/>
    <m/>
    <m/>
    <m/>
    <m/>
    <m/>
    <m/>
    <m/>
    <m/>
    <x v="4"/>
    <s v="N/A"/>
    <m/>
    <x v="2"/>
    <m/>
  </r>
  <r>
    <n v="417"/>
    <m/>
    <m/>
    <m/>
    <m/>
    <m/>
    <m/>
    <m/>
    <m/>
    <m/>
    <m/>
    <m/>
    <m/>
    <m/>
    <m/>
    <m/>
    <x v="4"/>
    <s v="N/A"/>
    <m/>
    <x v="2"/>
    <m/>
  </r>
  <r>
    <n v="418"/>
    <m/>
    <m/>
    <m/>
    <m/>
    <m/>
    <m/>
    <m/>
    <m/>
    <m/>
    <m/>
    <m/>
    <m/>
    <m/>
    <m/>
    <m/>
    <x v="4"/>
    <s v="N/A"/>
    <m/>
    <x v="2"/>
    <m/>
  </r>
  <r>
    <n v="419"/>
    <m/>
    <m/>
    <m/>
    <m/>
    <m/>
    <m/>
    <m/>
    <m/>
    <m/>
    <m/>
    <m/>
    <m/>
    <m/>
    <m/>
    <m/>
    <x v="4"/>
    <s v="N/A"/>
    <m/>
    <x v="2"/>
    <m/>
  </r>
  <r>
    <n v="420"/>
    <m/>
    <m/>
    <m/>
    <m/>
    <m/>
    <m/>
    <m/>
    <m/>
    <m/>
    <m/>
    <m/>
    <m/>
    <m/>
    <m/>
    <m/>
    <x v="4"/>
    <s v="N/A"/>
    <m/>
    <x v="2"/>
    <m/>
  </r>
  <r>
    <n v="421"/>
    <m/>
    <m/>
    <m/>
    <m/>
    <m/>
    <m/>
    <m/>
    <m/>
    <m/>
    <m/>
    <m/>
    <m/>
    <m/>
    <m/>
    <m/>
    <x v="4"/>
    <s v="N/A"/>
    <m/>
    <x v="2"/>
    <m/>
  </r>
  <r>
    <n v="422"/>
    <m/>
    <m/>
    <m/>
    <m/>
    <m/>
    <m/>
    <m/>
    <m/>
    <m/>
    <m/>
    <m/>
    <m/>
    <m/>
    <m/>
    <m/>
    <x v="4"/>
    <s v="N/A"/>
    <m/>
    <x v="2"/>
    <m/>
  </r>
  <r>
    <n v="423"/>
    <m/>
    <m/>
    <m/>
    <m/>
    <m/>
    <m/>
    <m/>
    <m/>
    <m/>
    <m/>
    <m/>
    <m/>
    <m/>
    <m/>
    <m/>
    <x v="4"/>
    <s v="N/A"/>
    <m/>
    <x v="2"/>
    <m/>
  </r>
  <r>
    <n v="424"/>
    <m/>
    <m/>
    <m/>
    <m/>
    <m/>
    <m/>
    <m/>
    <m/>
    <m/>
    <m/>
    <m/>
    <m/>
    <m/>
    <m/>
    <m/>
    <x v="4"/>
    <s v="N/A"/>
    <m/>
    <x v="2"/>
    <m/>
  </r>
  <r>
    <n v="425"/>
    <m/>
    <m/>
    <m/>
    <m/>
    <m/>
    <m/>
    <m/>
    <m/>
    <m/>
    <m/>
    <m/>
    <m/>
    <m/>
    <m/>
    <m/>
    <x v="4"/>
    <s v="N/A"/>
    <m/>
    <x v="2"/>
    <m/>
  </r>
  <r>
    <n v="426"/>
    <m/>
    <m/>
    <m/>
    <m/>
    <m/>
    <m/>
    <m/>
    <m/>
    <m/>
    <m/>
    <m/>
    <m/>
    <m/>
    <m/>
    <m/>
    <x v="4"/>
    <s v="N/A"/>
    <m/>
    <x v="2"/>
    <m/>
  </r>
  <r>
    <n v="427"/>
    <m/>
    <m/>
    <m/>
    <m/>
    <m/>
    <m/>
    <m/>
    <m/>
    <m/>
    <m/>
    <m/>
    <m/>
    <m/>
    <m/>
    <m/>
    <x v="4"/>
    <s v="N/A"/>
    <m/>
    <x v="2"/>
    <m/>
  </r>
  <r>
    <n v="428"/>
    <m/>
    <m/>
    <m/>
    <m/>
    <m/>
    <m/>
    <m/>
    <m/>
    <m/>
    <m/>
    <m/>
    <m/>
    <m/>
    <m/>
    <m/>
    <x v="4"/>
    <s v="N/A"/>
    <m/>
    <x v="2"/>
    <m/>
  </r>
  <r>
    <n v="429"/>
    <m/>
    <m/>
    <m/>
    <m/>
    <m/>
    <m/>
    <m/>
    <m/>
    <m/>
    <m/>
    <m/>
    <m/>
    <m/>
    <m/>
    <m/>
    <x v="4"/>
    <s v="N/A"/>
    <m/>
    <x v="2"/>
    <m/>
  </r>
  <r>
    <n v="430"/>
    <m/>
    <m/>
    <m/>
    <m/>
    <m/>
    <m/>
    <m/>
    <m/>
    <m/>
    <m/>
    <m/>
    <m/>
    <m/>
    <m/>
    <m/>
    <x v="4"/>
    <s v="N/A"/>
    <m/>
    <x v="2"/>
    <m/>
  </r>
  <r>
    <n v="431"/>
    <m/>
    <m/>
    <m/>
    <m/>
    <m/>
    <m/>
    <m/>
    <m/>
    <m/>
    <m/>
    <m/>
    <m/>
    <m/>
    <m/>
    <m/>
    <x v="4"/>
    <s v="N/A"/>
    <m/>
    <x v="2"/>
    <m/>
  </r>
  <r>
    <n v="432"/>
    <m/>
    <m/>
    <m/>
    <m/>
    <m/>
    <m/>
    <m/>
    <m/>
    <m/>
    <m/>
    <m/>
    <m/>
    <m/>
    <m/>
    <m/>
    <x v="4"/>
    <s v="N/A"/>
    <m/>
    <x v="2"/>
    <m/>
  </r>
  <r>
    <n v="433"/>
    <m/>
    <m/>
    <m/>
    <m/>
    <m/>
    <m/>
    <m/>
    <m/>
    <m/>
    <m/>
    <m/>
    <m/>
    <m/>
    <m/>
    <m/>
    <x v="4"/>
    <s v="N/A"/>
    <m/>
    <x v="2"/>
    <m/>
  </r>
  <r>
    <n v="434"/>
    <m/>
    <m/>
    <m/>
    <m/>
    <m/>
    <m/>
    <m/>
    <m/>
    <m/>
    <m/>
    <m/>
    <m/>
    <m/>
    <m/>
    <m/>
    <x v="4"/>
    <s v="N/A"/>
    <m/>
    <x v="2"/>
    <m/>
  </r>
  <r>
    <n v="435"/>
    <m/>
    <m/>
    <m/>
    <m/>
    <m/>
    <m/>
    <m/>
    <m/>
    <m/>
    <m/>
    <m/>
    <m/>
    <m/>
    <m/>
    <m/>
    <x v="4"/>
    <s v="N/A"/>
    <m/>
    <x v="2"/>
    <m/>
  </r>
  <r>
    <n v="436"/>
    <m/>
    <m/>
    <m/>
    <m/>
    <m/>
    <m/>
    <m/>
    <m/>
    <m/>
    <m/>
    <m/>
    <m/>
    <m/>
    <m/>
    <m/>
    <x v="4"/>
    <s v="N/A"/>
    <m/>
    <x v="2"/>
    <m/>
  </r>
  <r>
    <n v="437"/>
    <m/>
    <m/>
    <m/>
    <m/>
    <m/>
    <m/>
    <m/>
    <m/>
    <m/>
    <m/>
    <m/>
    <m/>
    <m/>
    <m/>
    <m/>
    <x v="4"/>
    <s v="N/A"/>
    <m/>
    <x v="2"/>
    <m/>
  </r>
  <r>
    <n v="438"/>
    <m/>
    <m/>
    <m/>
    <m/>
    <m/>
    <m/>
    <m/>
    <m/>
    <m/>
    <m/>
    <m/>
    <m/>
    <m/>
    <m/>
    <m/>
    <x v="4"/>
    <s v="N/A"/>
    <m/>
    <x v="2"/>
    <m/>
  </r>
  <r>
    <n v="439"/>
    <m/>
    <m/>
    <m/>
    <m/>
    <m/>
    <m/>
    <m/>
    <m/>
    <m/>
    <m/>
    <m/>
    <m/>
    <m/>
    <m/>
    <m/>
    <x v="4"/>
    <s v="N/A"/>
    <m/>
    <x v="2"/>
    <m/>
  </r>
  <r>
    <n v="440"/>
    <m/>
    <m/>
    <m/>
    <m/>
    <m/>
    <m/>
    <m/>
    <m/>
    <m/>
    <m/>
    <m/>
    <m/>
    <m/>
    <m/>
    <m/>
    <x v="4"/>
    <s v="N/A"/>
    <m/>
    <x v="2"/>
    <m/>
  </r>
  <r>
    <n v="441"/>
    <m/>
    <m/>
    <m/>
    <m/>
    <m/>
    <m/>
    <m/>
    <m/>
    <m/>
    <m/>
    <m/>
    <m/>
    <m/>
    <m/>
    <m/>
    <x v="4"/>
    <s v="N/A"/>
    <m/>
    <x v="2"/>
    <m/>
  </r>
  <r>
    <n v="442"/>
    <m/>
    <m/>
    <m/>
    <m/>
    <m/>
    <m/>
    <m/>
    <m/>
    <m/>
    <m/>
    <m/>
    <m/>
    <m/>
    <m/>
    <m/>
    <x v="4"/>
    <s v="N/A"/>
    <m/>
    <x v="2"/>
    <m/>
  </r>
  <r>
    <n v="443"/>
    <m/>
    <m/>
    <m/>
    <m/>
    <m/>
    <m/>
    <m/>
    <m/>
    <m/>
    <m/>
    <m/>
    <m/>
    <m/>
    <m/>
    <m/>
    <x v="4"/>
    <s v="N/A"/>
    <m/>
    <x v="2"/>
    <m/>
  </r>
  <r>
    <n v="444"/>
    <m/>
    <m/>
    <m/>
    <m/>
    <m/>
    <m/>
    <m/>
    <m/>
    <m/>
    <m/>
    <m/>
    <m/>
    <m/>
    <m/>
    <m/>
    <x v="4"/>
    <s v="N/A"/>
    <m/>
    <x v="2"/>
    <m/>
  </r>
  <r>
    <n v="445"/>
    <m/>
    <m/>
    <m/>
    <m/>
    <m/>
    <m/>
    <m/>
    <m/>
    <m/>
    <m/>
    <m/>
    <m/>
    <m/>
    <m/>
    <m/>
    <x v="4"/>
    <s v="N/A"/>
    <m/>
    <x v="2"/>
    <m/>
  </r>
  <r>
    <n v="446"/>
    <m/>
    <m/>
    <m/>
    <m/>
    <m/>
    <m/>
    <m/>
    <m/>
    <m/>
    <m/>
    <m/>
    <m/>
    <m/>
    <m/>
    <m/>
    <x v="4"/>
    <s v="N/A"/>
    <m/>
    <x v="2"/>
    <m/>
  </r>
  <r>
    <n v="447"/>
    <m/>
    <m/>
    <m/>
    <m/>
    <m/>
    <m/>
    <m/>
    <m/>
    <m/>
    <m/>
    <m/>
    <m/>
    <m/>
    <m/>
    <m/>
    <x v="4"/>
    <s v="N/A"/>
    <m/>
    <x v="2"/>
    <m/>
  </r>
  <r>
    <n v="448"/>
    <m/>
    <m/>
    <m/>
    <m/>
    <m/>
    <m/>
    <m/>
    <m/>
    <m/>
    <m/>
    <m/>
    <m/>
    <m/>
    <m/>
    <m/>
    <x v="4"/>
    <s v="N/A"/>
    <m/>
    <x v="2"/>
    <m/>
  </r>
  <r>
    <n v="449"/>
    <m/>
    <m/>
    <m/>
    <m/>
    <m/>
    <m/>
    <m/>
    <m/>
    <m/>
    <m/>
    <m/>
    <m/>
    <m/>
    <m/>
    <m/>
    <x v="4"/>
    <s v="N/A"/>
    <m/>
    <x v="2"/>
    <m/>
  </r>
  <r>
    <n v="450"/>
    <m/>
    <m/>
    <m/>
    <m/>
    <m/>
    <m/>
    <m/>
    <m/>
    <m/>
    <m/>
    <m/>
    <m/>
    <m/>
    <m/>
    <m/>
    <x v="4"/>
    <s v="N/A"/>
    <m/>
    <x v="2"/>
    <m/>
  </r>
  <r>
    <n v="451"/>
    <m/>
    <m/>
    <m/>
    <m/>
    <m/>
    <m/>
    <m/>
    <m/>
    <m/>
    <m/>
    <m/>
    <m/>
    <m/>
    <m/>
    <m/>
    <x v="4"/>
    <s v="N/A"/>
    <m/>
    <x v="2"/>
    <m/>
  </r>
  <r>
    <n v="452"/>
    <m/>
    <m/>
    <m/>
    <m/>
    <m/>
    <m/>
    <m/>
    <m/>
    <m/>
    <m/>
    <m/>
    <m/>
    <m/>
    <m/>
    <m/>
    <x v="4"/>
    <s v="N/A"/>
    <m/>
    <x v="2"/>
    <m/>
  </r>
  <r>
    <n v="453"/>
    <m/>
    <m/>
    <m/>
    <m/>
    <m/>
    <m/>
    <m/>
    <m/>
    <m/>
    <m/>
    <m/>
    <m/>
    <m/>
    <m/>
    <m/>
    <x v="4"/>
    <s v="N/A"/>
    <m/>
    <x v="2"/>
    <m/>
  </r>
  <r>
    <n v="454"/>
    <m/>
    <m/>
    <m/>
    <m/>
    <m/>
    <m/>
    <m/>
    <m/>
    <m/>
    <m/>
    <m/>
    <m/>
    <m/>
    <m/>
    <m/>
    <x v="4"/>
    <s v="N/A"/>
    <m/>
    <x v="2"/>
    <m/>
  </r>
  <r>
    <n v="455"/>
    <m/>
    <m/>
    <m/>
    <m/>
    <m/>
    <m/>
    <m/>
    <m/>
    <m/>
    <m/>
    <m/>
    <m/>
    <m/>
    <m/>
    <m/>
    <x v="4"/>
    <s v="N/A"/>
    <m/>
    <x v="2"/>
    <m/>
  </r>
  <r>
    <n v="456"/>
    <m/>
    <m/>
    <m/>
    <m/>
    <m/>
    <m/>
    <m/>
    <m/>
    <m/>
    <m/>
    <m/>
    <m/>
    <m/>
    <m/>
    <m/>
    <x v="4"/>
    <s v="N/A"/>
    <m/>
    <x v="2"/>
    <m/>
  </r>
  <r>
    <n v="457"/>
    <m/>
    <m/>
    <m/>
    <m/>
    <m/>
    <m/>
    <m/>
    <m/>
    <m/>
    <m/>
    <m/>
    <m/>
    <m/>
    <m/>
    <m/>
    <x v="4"/>
    <s v="N/A"/>
    <m/>
    <x v="2"/>
    <m/>
  </r>
  <r>
    <n v="458"/>
    <m/>
    <m/>
    <m/>
    <m/>
    <m/>
    <m/>
    <m/>
    <m/>
    <m/>
    <m/>
    <m/>
    <m/>
    <m/>
    <m/>
    <m/>
    <x v="4"/>
    <s v="N/A"/>
    <m/>
    <x v="2"/>
    <m/>
  </r>
  <r>
    <n v="459"/>
    <m/>
    <m/>
    <m/>
    <m/>
    <m/>
    <m/>
    <m/>
    <m/>
    <m/>
    <m/>
    <m/>
    <m/>
    <m/>
    <m/>
    <m/>
    <x v="4"/>
    <s v="N/A"/>
    <m/>
    <x v="2"/>
    <m/>
  </r>
  <r>
    <n v="460"/>
    <m/>
    <m/>
    <m/>
    <m/>
    <m/>
    <m/>
    <m/>
    <m/>
    <m/>
    <m/>
    <m/>
    <m/>
    <m/>
    <m/>
    <m/>
    <x v="4"/>
    <s v="N/A"/>
    <m/>
    <x v="2"/>
    <m/>
  </r>
  <r>
    <n v="461"/>
    <m/>
    <m/>
    <m/>
    <m/>
    <m/>
    <m/>
    <m/>
    <m/>
    <m/>
    <m/>
    <m/>
    <m/>
    <m/>
    <m/>
    <m/>
    <x v="4"/>
    <s v="N/A"/>
    <m/>
    <x v="2"/>
    <m/>
  </r>
  <r>
    <n v="462"/>
    <m/>
    <m/>
    <m/>
    <m/>
    <m/>
    <m/>
    <m/>
    <m/>
    <m/>
    <m/>
    <m/>
    <m/>
    <m/>
    <m/>
    <m/>
    <x v="4"/>
    <s v="N/A"/>
    <m/>
    <x v="2"/>
    <m/>
  </r>
  <r>
    <n v="463"/>
    <m/>
    <m/>
    <m/>
    <m/>
    <m/>
    <m/>
    <m/>
    <m/>
    <m/>
    <m/>
    <m/>
    <m/>
    <m/>
    <m/>
    <m/>
    <x v="4"/>
    <s v="N/A"/>
    <m/>
    <x v="2"/>
    <m/>
  </r>
  <r>
    <n v="464"/>
    <m/>
    <m/>
    <m/>
    <m/>
    <m/>
    <m/>
    <m/>
    <m/>
    <m/>
    <m/>
    <m/>
    <m/>
    <m/>
    <m/>
    <m/>
    <x v="4"/>
    <s v="N/A"/>
    <m/>
    <x v="2"/>
    <m/>
  </r>
  <r>
    <n v="465"/>
    <m/>
    <m/>
    <m/>
    <m/>
    <m/>
    <m/>
    <m/>
    <m/>
    <m/>
    <m/>
    <m/>
    <m/>
    <m/>
    <m/>
    <m/>
    <x v="4"/>
    <s v="N/A"/>
    <m/>
    <x v="2"/>
    <m/>
  </r>
  <r>
    <n v="466"/>
    <m/>
    <m/>
    <m/>
    <m/>
    <m/>
    <m/>
    <m/>
    <m/>
    <m/>
    <m/>
    <m/>
    <m/>
    <m/>
    <m/>
    <m/>
    <x v="4"/>
    <s v="N/A"/>
    <m/>
    <x v="2"/>
    <m/>
  </r>
  <r>
    <n v="467"/>
    <m/>
    <m/>
    <m/>
    <m/>
    <m/>
    <m/>
    <m/>
    <m/>
    <m/>
    <m/>
    <m/>
    <m/>
    <m/>
    <m/>
    <m/>
    <x v="4"/>
    <s v="N/A"/>
    <m/>
    <x v="2"/>
    <m/>
  </r>
  <r>
    <n v="468"/>
    <m/>
    <m/>
    <m/>
    <m/>
    <m/>
    <m/>
    <m/>
    <m/>
    <m/>
    <m/>
    <m/>
    <m/>
    <m/>
    <m/>
    <m/>
    <x v="4"/>
    <s v="N/A"/>
    <m/>
    <x v="2"/>
    <m/>
  </r>
  <r>
    <n v="469"/>
    <m/>
    <m/>
    <m/>
    <m/>
    <m/>
    <m/>
    <m/>
    <m/>
    <m/>
    <m/>
    <m/>
    <m/>
    <m/>
    <m/>
    <m/>
    <x v="4"/>
    <s v="N/A"/>
    <m/>
    <x v="2"/>
    <m/>
  </r>
  <r>
    <n v="470"/>
    <m/>
    <m/>
    <m/>
    <m/>
    <m/>
    <m/>
    <m/>
    <m/>
    <m/>
    <m/>
    <m/>
    <m/>
    <m/>
    <m/>
    <m/>
    <x v="4"/>
    <s v="N/A"/>
    <m/>
    <x v="2"/>
    <m/>
  </r>
  <r>
    <n v="471"/>
    <m/>
    <m/>
    <m/>
    <m/>
    <m/>
    <m/>
    <m/>
    <m/>
    <m/>
    <m/>
    <m/>
    <m/>
    <m/>
    <m/>
    <m/>
    <x v="4"/>
    <s v="N/A"/>
    <m/>
    <x v="2"/>
    <m/>
  </r>
  <r>
    <n v="472"/>
    <m/>
    <m/>
    <m/>
    <m/>
    <m/>
    <m/>
    <m/>
    <m/>
    <m/>
    <m/>
    <m/>
    <m/>
    <m/>
    <m/>
    <m/>
    <x v="4"/>
    <s v="N/A"/>
    <m/>
    <x v="2"/>
    <m/>
  </r>
  <r>
    <n v="473"/>
    <m/>
    <m/>
    <m/>
    <m/>
    <m/>
    <m/>
    <m/>
    <m/>
    <m/>
    <m/>
    <m/>
    <m/>
    <m/>
    <m/>
    <m/>
    <x v="4"/>
    <s v="N/A"/>
    <m/>
    <x v="2"/>
    <m/>
  </r>
  <r>
    <n v="474"/>
    <m/>
    <m/>
    <m/>
    <m/>
    <m/>
    <m/>
    <m/>
    <m/>
    <m/>
    <m/>
    <m/>
    <m/>
    <m/>
    <m/>
    <m/>
    <x v="4"/>
    <s v="N/A"/>
    <m/>
    <x v="2"/>
    <m/>
  </r>
  <r>
    <n v="475"/>
    <m/>
    <m/>
    <m/>
    <m/>
    <m/>
    <m/>
    <m/>
    <m/>
    <m/>
    <m/>
    <m/>
    <m/>
    <m/>
    <m/>
    <m/>
    <x v="4"/>
    <s v="N/A"/>
    <m/>
    <x v="2"/>
    <m/>
  </r>
  <r>
    <n v="476"/>
    <m/>
    <m/>
    <m/>
    <m/>
    <m/>
    <m/>
    <m/>
    <m/>
    <m/>
    <m/>
    <m/>
    <m/>
    <m/>
    <m/>
    <m/>
    <x v="4"/>
    <s v="N/A"/>
    <m/>
    <x v="2"/>
    <m/>
  </r>
  <r>
    <n v="477"/>
    <m/>
    <m/>
    <m/>
    <m/>
    <m/>
    <m/>
    <m/>
    <m/>
    <m/>
    <m/>
    <m/>
    <m/>
    <m/>
    <m/>
    <m/>
    <x v="4"/>
    <s v="N/A"/>
    <m/>
    <x v="2"/>
    <m/>
  </r>
  <r>
    <n v="478"/>
    <m/>
    <m/>
    <m/>
    <m/>
    <m/>
    <m/>
    <m/>
    <m/>
    <m/>
    <m/>
    <m/>
    <m/>
    <m/>
    <m/>
    <m/>
    <x v="4"/>
    <s v="N/A"/>
    <m/>
    <x v="2"/>
    <m/>
  </r>
  <r>
    <n v="479"/>
    <m/>
    <m/>
    <m/>
    <m/>
    <m/>
    <m/>
    <m/>
    <m/>
    <m/>
    <m/>
    <m/>
    <m/>
    <m/>
    <m/>
    <m/>
    <x v="4"/>
    <s v="N/A"/>
    <m/>
    <x v="2"/>
    <m/>
  </r>
  <r>
    <n v="480"/>
    <m/>
    <m/>
    <m/>
    <m/>
    <m/>
    <m/>
    <m/>
    <m/>
    <m/>
    <m/>
    <m/>
    <m/>
    <m/>
    <m/>
    <m/>
    <x v="4"/>
    <s v="N/A"/>
    <m/>
    <x v="2"/>
    <m/>
  </r>
  <r>
    <n v="481"/>
    <m/>
    <m/>
    <m/>
    <m/>
    <m/>
    <m/>
    <m/>
    <m/>
    <m/>
    <m/>
    <m/>
    <m/>
    <m/>
    <m/>
    <m/>
    <x v="4"/>
    <s v="N/A"/>
    <m/>
    <x v="2"/>
    <m/>
  </r>
  <r>
    <n v="482"/>
    <m/>
    <m/>
    <m/>
    <m/>
    <m/>
    <m/>
    <m/>
    <m/>
    <m/>
    <m/>
    <m/>
    <m/>
    <m/>
    <m/>
    <m/>
    <x v="4"/>
    <s v="N/A"/>
    <m/>
    <x v="2"/>
    <m/>
  </r>
  <r>
    <n v="483"/>
    <m/>
    <m/>
    <m/>
    <m/>
    <m/>
    <m/>
    <m/>
    <m/>
    <m/>
    <m/>
    <m/>
    <m/>
    <m/>
    <m/>
    <m/>
    <x v="4"/>
    <s v="N/A"/>
    <m/>
    <x v="2"/>
    <m/>
  </r>
  <r>
    <n v="484"/>
    <m/>
    <m/>
    <m/>
    <m/>
    <m/>
    <m/>
    <m/>
    <m/>
    <m/>
    <m/>
    <m/>
    <m/>
    <m/>
    <m/>
    <m/>
    <x v="4"/>
    <s v="N/A"/>
    <m/>
    <x v="2"/>
    <m/>
  </r>
  <r>
    <n v="485"/>
    <m/>
    <m/>
    <m/>
    <m/>
    <m/>
    <m/>
    <m/>
    <m/>
    <m/>
    <m/>
    <m/>
    <m/>
    <m/>
    <m/>
    <m/>
    <x v="4"/>
    <s v="N/A"/>
    <m/>
    <x v="2"/>
    <m/>
  </r>
  <r>
    <n v="486"/>
    <m/>
    <m/>
    <m/>
    <m/>
    <m/>
    <m/>
    <m/>
    <m/>
    <m/>
    <m/>
    <m/>
    <m/>
    <m/>
    <m/>
    <m/>
    <x v="4"/>
    <s v="N/A"/>
    <m/>
    <x v="2"/>
    <m/>
  </r>
  <r>
    <n v="487"/>
    <m/>
    <m/>
    <m/>
    <m/>
    <m/>
    <m/>
    <m/>
    <m/>
    <m/>
    <m/>
    <m/>
    <m/>
    <m/>
    <m/>
    <m/>
    <x v="4"/>
    <s v="N/A"/>
    <m/>
    <x v="2"/>
    <m/>
  </r>
  <r>
    <n v="488"/>
    <m/>
    <m/>
    <m/>
    <m/>
    <m/>
    <m/>
    <m/>
    <m/>
    <m/>
    <m/>
    <m/>
    <m/>
    <m/>
    <m/>
    <m/>
    <x v="4"/>
    <s v="N/A"/>
    <m/>
    <x v="2"/>
    <m/>
  </r>
  <r>
    <n v="489"/>
    <m/>
    <m/>
    <m/>
    <m/>
    <m/>
    <m/>
    <m/>
    <m/>
    <m/>
    <m/>
    <m/>
    <m/>
    <m/>
    <m/>
    <m/>
    <x v="4"/>
    <s v="N/A"/>
    <m/>
    <x v="2"/>
    <m/>
  </r>
  <r>
    <n v="490"/>
    <m/>
    <m/>
    <m/>
    <m/>
    <m/>
    <m/>
    <m/>
    <m/>
    <m/>
    <m/>
    <m/>
    <m/>
    <m/>
    <m/>
    <m/>
    <x v="4"/>
    <s v="N/A"/>
    <m/>
    <x v="2"/>
    <m/>
  </r>
  <r>
    <n v="491"/>
    <m/>
    <m/>
    <m/>
    <m/>
    <m/>
    <m/>
    <m/>
    <m/>
    <m/>
    <m/>
    <m/>
    <m/>
    <m/>
    <m/>
    <m/>
    <x v="4"/>
    <s v="N/A"/>
    <m/>
    <x v="2"/>
    <m/>
  </r>
  <r>
    <n v="492"/>
    <m/>
    <m/>
    <m/>
    <m/>
    <m/>
    <m/>
    <m/>
    <m/>
    <m/>
    <m/>
    <m/>
    <m/>
    <m/>
    <m/>
    <m/>
    <x v="4"/>
    <s v="N/A"/>
    <m/>
    <x v="2"/>
    <m/>
  </r>
  <r>
    <n v="493"/>
    <m/>
    <m/>
    <m/>
    <m/>
    <m/>
    <m/>
    <m/>
    <m/>
    <m/>
    <m/>
    <m/>
    <m/>
    <m/>
    <m/>
    <m/>
    <x v="4"/>
    <s v="N/A"/>
    <m/>
    <x v="2"/>
    <m/>
  </r>
  <r>
    <n v="494"/>
    <m/>
    <m/>
    <m/>
    <m/>
    <m/>
    <m/>
    <m/>
    <m/>
    <m/>
    <m/>
    <m/>
    <m/>
    <m/>
    <m/>
    <m/>
    <x v="4"/>
    <s v="N/A"/>
    <m/>
    <x v="2"/>
    <m/>
  </r>
  <r>
    <n v="495"/>
    <m/>
    <m/>
    <m/>
    <m/>
    <m/>
    <m/>
    <m/>
    <m/>
    <m/>
    <m/>
    <m/>
    <m/>
    <m/>
    <m/>
    <m/>
    <x v="4"/>
    <s v="N/A"/>
    <m/>
    <x v="2"/>
    <m/>
  </r>
  <r>
    <n v="496"/>
    <m/>
    <m/>
    <m/>
    <m/>
    <m/>
    <m/>
    <m/>
    <m/>
    <m/>
    <m/>
    <m/>
    <m/>
    <m/>
    <m/>
    <m/>
    <x v="4"/>
    <s v="N/A"/>
    <m/>
    <x v="2"/>
    <m/>
  </r>
  <r>
    <n v="497"/>
    <m/>
    <m/>
    <m/>
    <m/>
    <m/>
    <m/>
    <m/>
    <m/>
    <m/>
    <m/>
    <m/>
    <m/>
    <m/>
    <m/>
    <m/>
    <x v="4"/>
    <s v="N/A"/>
    <m/>
    <x v="2"/>
    <m/>
  </r>
  <r>
    <n v="498"/>
    <m/>
    <m/>
    <m/>
    <m/>
    <m/>
    <m/>
    <m/>
    <m/>
    <m/>
    <m/>
    <m/>
    <m/>
    <m/>
    <m/>
    <m/>
    <x v="4"/>
    <s v="N/A"/>
    <m/>
    <x v="2"/>
    <m/>
  </r>
  <r>
    <n v="499"/>
    <m/>
    <m/>
    <m/>
    <m/>
    <m/>
    <m/>
    <m/>
    <m/>
    <m/>
    <m/>
    <m/>
    <m/>
    <m/>
    <m/>
    <m/>
    <x v="4"/>
    <s v="N/A"/>
    <m/>
    <x v="2"/>
    <m/>
  </r>
  <r>
    <n v="500"/>
    <m/>
    <m/>
    <m/>
    <m/>
    <m/>
    <m/>
    <m/>
    <m/>
    <m/>
    <m/>
    <m/>
    <m/>
    <m/>
    <m/>
    <m/>
    <x v="4"/>
    <s v="N/A"/>
    <m/>
    <x v="2"/>
    <m/>
  </r>
  <r>
    <n v="501"/>
    <m/>
    <m/>
    <m/>
    <m/>
    <m/>
    <m/>
    <m/>
    <m/>
    <m/>
    <m/>
    <m/>
    <m/>
    <m/>
    <m/>
    <m/>
    <x v="4"/>
    <s v="N/A"/>
    <m/>
    <x v="2"/>
    <m/>
  </r>
  <r>
    <n v="502"/>
    <m/>
    <m/>
    <m/>
    <m/>
    <m/>
    <m/>
    <m/>
    <m/>
    <m/>
    <m/>
    <m/>
    <m/>
    <m/>
    <m/>
    <m/>
    <x v="4"/>
    <s v="N/A"/>
    <m/>
    <x v="2"/>
    <m/>
  </r>
  <r>
    <n v="503"/>
    <m/>
    <m/>
    <m/>
    <m/>
    <m/>
    <m/>
    <m/>
    <m/>
    <m/>
    <m/>
    <m/>
    <m/>
    <m/>
    <m/>
    <m/>
    <x v="4"/>
    <s v="N/A"/>
    <m/>
    <x v="2"/>
    <m/>
  </r>
  <r>
    <n v="504"/>
    <m/>
    <m/>
    <m/>
    <m/>
    <m/>
    <m/>
    <m/>
    <m/>
    <m/>
    <m/>
    <m/>
    <m/>
    <m/>
    <m/>
    <m/>
    <x v="4"/>
    <s v="N/A"/>
    <m/>
    <x v="2"/>
    <m/>
  </r>
  <r>
    <n v="505"/>
    <m/>
    <m/>
    <m/>
    <m/>
    <m/>
    <m/>
    <m/>
    <m/>
    <m/>
    <m/>
    <m/>
    <m/>
    <m/>
    <m/>
    <m/>
    <x v="4"/>
    <s v="N/A"/>
    <m/>
    <x v="2"/>
    <m/>
  </r>
  <r>
    <n v="506"/>
    <m/>
    <m/>
    <m/>
    <m/>
    <m/>
    <m/>
    <m/>
    <m/>
    <m/>
    <m/>
    <m/>
    <m/>
    <m/>
    <m/>
    <m/>
    <x v="4"/>
    <s v="N/A"/>
    <m/>
    <x v="2"/>
    <m/>
  </r>
  <r>
    <n v="507"/>
    <m/>
    <m/>
    <m/>
    <m/>
    <m/>
    <m/>
    <m/>
    <m/>
    <m/>
    <m/>
    <m/>
    <m/>
    <m/>
    <m/>
    <m/>
    <x v="4"/>
    <s v="N/A"/>
    <m/>
    <x v="2"/>
    <m/>
  </r>
  <r>
    <n v="508"/>
    <m/>
    <m/>
    <m/>
    <m/>
    <m/>
    <m/>
    <m/>
    <m/>
    <m/>
    <m/>
    <m/>
    <m/>
    <m/>
    <m/>
    <m/>
    <x v="4"/>
    <s v="N/A"/>
    <m/>
    <x v="2"/>
    <m/>
  </r>
  <r>
    <n v="509"/>
    <m/>
    <m/>
    <m/>
    <m/>
    <m/>
    <m/>
    <m/>
    <m/>
    <m/>
    <m/>
    <m/>
    <m/>
    <m/>
    <m/>
    <m/>
    <x v="4"/>
    <s v="N/A"/>
    <m/>
    <x v="2"/>
    <m/>
  </r>
  <r>
    <n v="510"/>
    <m/>
    <m/>
    <m/>
    <m/>
    <m/>
    <m/>
    <m/>
    <m/>
    <m/>
    <m/>
    <m/>
    <m/>
    <m/>
    <m/>
    <m/>
    <x v="4"/>
    <s v="N/A"/>
    <m/>
    <x v="2"/>
    <m/>
  </r>
  <r>
    <n v="511"/>
    <m/>
    <m/>
    <m/>
    <m/>
    <m/>
    <m/>
    <m/>
    <m/>
    <m/>
    <m/>
    <m/>
    <m/>
    <m/>
    <m/>
    <m/>
    <x v="4"/>
    <s v="N/A"/>
    <m/>
    <x v="2"/>
    <m/>
  </r>
  <r>
    <n v="512"/>
    <m/>
    <m/>
    <m/>
    <m/>
    <m/>
    <m/>
    <m/>
    <m/>
    <m/>
    <m/>
    <m/>
    <m/>
    <m/>
    <m/>
    <m/>
    <x v="4"/>
    <s v="N/A"/>
    <m/>
    <x v="2"/>
    <m/>
  </r>
  <r>
    <n v="513"/>
    <m/>
    <m/>
    <m/>
    <m/>
    <m/>
    <m/>
    <m/>
    <m/>
    <m/>
    <m/>
    <m/>
    <m/>
    <m/>
    <m/>
    <m/>
    <x v="4"/>
    <s v="N/A"/>
    <m/>
    <x v="2"/>
    <m/>
  </r>
  <r>
    <n v="514"/>
    <m/>
    <m/>
    <m/>
    <m/>
    <m/>
    <m/>
    <m/>
    <m/>
    <m/>
    <m/>
    <m/>
    <m/>
    <m/>
    <m/>
    <m/>
    <x v="4"/>
    <s v="N/A"/>
    <m/>
    <x v="2"/>
    <m/>
  </r>
  <r>
    <n v="515"/>
    <m/>
    <m/>
    <m/>
    <m/>
    <m/>
    <m/>
    <m/>
    <m/>
    <m/>
    <m/>
    <m/>
    <m/>
    <m/>
    <m/>
    <m/>
    <x v="4"/>
    <s v="N/A"/>
    <m/>
    <x v="2"/>
    <m/>
  </r>
  <r>
    <n v="516"/>
    <m/>
    <m/>
    <m/>
    <m/>
    <m/>
    <m/>
    <m/>
    <m/>
    <m/>
    <m/>
    <m/>
    <m/>
    <m/>
    <m/>
    <m/>
    <x v="4"/>
    <s v="N/A"/>
    <m/>
    <x v="2"/>
    <m/>
  </r>
  <r>
    <n v="517"/>
    <m/>
    <m/>
    <m/>
    <m/>
    <m/>
    <m/>
    <m/>
    <m/>
    <m/>
    <m/>
    <m/>
    <m/>
    <m/>
    <m/>
    <m/>
    <x v="4"/>
    <s v="N/A"/>
    <m/>
    <x v="2"/>
    <m/>
  </r>
  <r>
    <n v="518"/>
    <m/>
    <m/>
    <m/>
    <m/>
    <m/>
    <m/>
    <m/>
    <m/>
    <m/>
    <m/>
    <m/>
    <m/>
    <m/>
    <m/>
    <m/>
    <x v="4"/>
    <s v="N/A"/>
    <m/>
    <x v="2"/>
    <m/>
  </r>
  <r>
    <n v="519"/>
    <m/>
    <m/>
    <m/>
    <m/>
    <m/>
    <m/>
    <m/>
    <m/>
    <m/>
    <m/>
    <m/>
    <m/>
    <m/>
    <m/>
    <m/>
    <x v="4"/>
    <s v="N/A"/>
    <m/>
    <x v="2"/>
    <m/>
  </r>
  <r>
    <n v="520"/>
    <m/>
    <m/>
    <m/>
    <m/>
    <m/>
    <m/>
    <m/>
    <m/>
    <m/>
    <m/>
    <m/>
    <m/>
    <m/>
    <m/>
    <m/>
    <x v="4"/>
    <s v="N/A"/>
    <m/>
    <x v="2"/>
    <m/>
  </r>
  <r>
    <n v="521"/>
    <m/>
    <m/>
    <m/>
    <m/>
    <m/>
    <m/>
    <m/>
    <m/>
    <m/>
    <m/>
    <m/>
    <m/>
    <m/>
    <m/>
    <m/>
    <x v="4"/>
    <s v="N/A"/>
    <m/>
    <x v="2"/>
    <m/>
  </r>
  <r>
    <n v="522"/>
    <m/>
    <m/>
    <m/>
    <m/>
    <m/>
    <m/>
    <m/>
    <m/>
    <m/>
    <m/>
    <m/>
    <m/>
    <m/>
    <m/>
    <m/>
    <x v="4"/>
    <s v="N/A"/>
    <m/>
    <x v="2"/>
    <m/>
  </r>
  <r>
    <n v="523"/>
    <m/>
    <m/>
    <m/>
    <m/>
    <m/>
    <m/>
    <m/>
    <m/>
    <m/>
    <m/>
    <m/>
    <m/>
    <m/>
    <m/>
    <m/>
    <x v="4"/>
    <s v="N/A"/>
    <m/>
    <x v="2"/>
    <m/>
  </r>
  <r>
    <n v="524"/>
    <m/>
    <m/>
    <m/>
    <m/>
    <m/>
    <m/>
    <m/>
    <m/>
    <m/>
    <m/>
    <m/>
    <m/>
    <m/>
    <m/>
    <m/>
    <x v="4"/>
    <s v="N/A"/>
    <m/>
    <x v="2"/>
    <m/>
  </r>
  <r>
    <n v="525"/>
    <m/>
    <m/>
    <m/>
    <m/>
    <m/>
    <m/>
    <m/>
    <m/>
    <m/>
    <m/>
    <m/>
    <m/>
    <m/>
    <m/>
    <m/>
    <x v="4"/>
    <s v="N/A"/>
    <m/>
    <x v="2"/>
    <m/>
  </r>
  <r>
    <n v="526"/>
    <m/>
    <m/>
    <m/>
    <m/>
    <m/>
    <m/>
    <m/>
    <m/>
    <m/>
    <m/>
    <m/>
    <m/>
    <m/>
    <m/>
    <m/>
    <x v="4"/>
    <s v="N/A"/>
    <m/>
    <x v="2"/>
    <m/>
  </r>
  <r>
    <n v="527"/>
    <m/>
    <m/>
    <m/>
    <m/>
    <m/>
    <m/>
    <m/>
    <m/>
    <m/>
    <m/>
    <m/>
    <m/>
    <m/>
    <m/>
    <m/>
    <x v="4"/>
    <s v="N/A"/>
    <m/>
    <x v="2"/>
    <m/>
  </r>
  <r>
    <n v="528"/>
    <m/>
    <m/>
    <m/>
    <m/>
    <m/>
    <m/>
    <m/>
    <m/>
    <m/>
    <m/>
    <m/>
    <m/>
    <m/>
    <m/>
    <m/>
    <x v="4"/>
    <s v="N/A"/>
    <m/>
    <x v="2"/>
    <m/>
  </r>
  <r>
    <n v="529"/>
    <m/>
    <m/>
    <m/>
    <m/>
    <m/>
    <m/>
    <m/>
    <m/>
    <m/>
    <m/>
    <m/>
    <m/>
    <m/>
    <m/>
    <m/>
    <x v="4"/>
    <s v="N/A"/>
    <m/>
    <x v="2"/>
    <m/>
  </r>
  <r>
    <n v="530"/>
    <m/>
    <m/>
    <m/>
    <m/>
    <m/>
    <m/>
    <m/>
    <m/>
    <m/>
    <m/>
    <m/>
    <m/>
    <m/>
    <m/>
    <m/>
    <x v="4"/>
    <s v="N/A"/>
    <m/>
    <x v="2"/>
    <m/>
  </r>
  <r>
    <n v="531"/>
    <m/>
    <m/>
    <m/>
    <m/>
    <m/>
    <m/>
    <m/>
    <m/>
    <m/>
    <m/>
    <m/>
    <m/>
    <m/>
    <m/>
    <m/>
    <x v="4"/>
    <s v="N/A"/>
    <m/>
    <x v="2"/>
    <m/>
  </r>
  <r>
    <n v="532"/>
    <m/>
    <m/>
    <m/>
    <m/>
    <m/>
    <m/>
    <m/>
    <m/>
    <m/>
    <m/>
    <m/>
    <m/>
    <m/>
    <m/>
    <m/>
    <x v="4"/>
    <s v="N/A"/>
    <m/>
    <x v="2"/>
    <m/>
  </r>
  <r>
    <n v="533"/>
    <m/>
    <m/>
    <m/>
    <m/>
    <m/>
    <m/>
    <m/>
    <m/>
    <m/>
    <m/>
    <m/>
    <m/>
    <m/>
    <m/>
    <m/>
    <x v="4"/>
    <s v="N/A"/>
    <m/>
    <x v="2"/>
    <m/>
  </r>
  <r>
    <n v="534"/>
    <m/>
    <m/>
    <m/>
    <m/>
    <m/>
    <m/>
    <m/>
    <m/>
    <m/>
    <m/>
    <m/>
    <m/>
    <m/>
    <m/>
    <m/>
    <x v="4"/>
    <s v="N/A"/>
    <m/>
    <x v="2"/>
    <m/>
  </r>
  <r>
    <n v="535"/>
    <m/>
    <m/>
    <m/>
    <m/>
    <m/>
    <m/>
    <m/>
    <m/>
    <m/>
    <m/>
    <m/>
    <m/>
    <m/>
    <m/>
    <m/>
    <x v="4"/>
    <s v="N/A"/>
    <m/>
    <x v="2"/>
    <m/>
  </r>
  <r>
    <n v="536"/>
    <m/>
    <m/>
    <m/>
    <m/>
    <m/>
    <m/>
    <m/>
    <m/>
    <m/>
    <m/>
    <m/>
    <m/>
    <m/>
    <m/>
    <m/>
    <x v="4"/>
    <s v="N/A"/>
    <m/>
    <x v="2"/>
    <m/>
  </r>
  <r>
    <n v="537"/>
    <m/>
    <m/>
    <m/>
    <m/>
    <m/>
    <m/>
    <m/>
    <m/>
    <m/>
    <m/>
    <m/>
    <m/>
    <m/>
    <m/>
    <m/>
    <x v="4"/>
    <s v="N/A"/>
    <m/>
    <x v="2"/>
    <m/>
  </r>
  <r>
    <n v="538"/>
    <m/>
    <m/>
    <m/>
    <m/>
    <m/>
    <m/>
    <m/>
    <m/>
    <m/>
    <m/>
    <m/>
    <m/>
    <m/>
    <m/>
    <m/>
    <x v="4"/>
    <s v="N/A"/>
    <m/>
    <x v="2"/>
    <m/>
  </r>
  <r>
    <n v="539"/>
    <m/>
    <m/>
    <m/>
    <m/>
    <m/>
    <m/>
    <m/>
    <m/>
    <m/>
    <m/>
    <m/>
    <m/>
    <m/>
    <m/>
    <m/>
    <x v="4"/>
    <s v="N/A"/>
    <m/>
    <x v="2"/>
    <m/>
  </r>
  <r>
    <n v="540"/>
    <m/>
    <m/>
    <m/>
    <m/>
    <m/>
    <m/>
    <m/>
    <m/>
    <m/>
    <m/>
    <m/>
    <m/>
    <m/>
    <m/>
    <m/>
    <x v="4"/>
    <s v="N/A"/>
    <m/>
    <x v="2"/>
    <m/>
  </r>
  <r>
    <n v="541"/>
    <m/>
    <m/>
    <m/>
    <m/>
    <m/>
    <m/>
    <m/>
    <m/>
    <m/>
    <m/>
    <m/>
    <m/>
    <m/>
    <m/>
    <m/>
    <x v="4"/>
    <s v="N/A"/>
    <m/>
    <x v="2"/>
    <m/>
  </r>
  <r>
    <n v="542"/>
    <m/>
    <m/>
    <m/>
    <m/>
    <m/>
    <m/>
    <m/>
    <m/>
    <m/>
    <m/>
    <m/>
    <m/>
    <m/>
    <m/>
    <m/>
    <x v="4"/>
    <s v="N/A"/>
    <m/>
    <x v="2"/>
    <m/>
  </r>
  <r>
    <n v="543"/>
    <m/>
    <m/>
    <m/>
    <m/>
    <m/>
    <m/>
    <m/>
    <m/>
    <m/>
    <m/>
    <m/>
    <m/>
    <m/>
    <m/>
    <m/>
    <x v="4"/>
    <s v="N/A"/>
    <m/>
    <x v="2"/>
    <m/>
  </r>
  <r>
    <n v="544"/>
    <m/>
    <m/>
    <m/>
    <m/>
    <m/>
    <m/>
    <m/>
    <m/>
    <m/>
    <m/>
    <m/>
    <m/>
    <m/>
    <m/>
    <m/>
    <x v="4"/>
    <s v="N/A"/>
    <m/>
    <x v="2"/>
    <m/>
  </r>
  <r>
    <n v="545"/>
    <m/>
    <m/>
    <m/>
    <m/>
    <m/>
    <m/>
    <m/>
    <m/>
    <m/>
    <m/>
    <m/>
    <m/>
    <m/>
    <m/>
    <m/>
    <x v="4"/>
    <s v="N/A"/>
    <m/>
    <x v="2"/>
    <m/>
  </r>
  <r>
    <n v="546"/>
    <m/>
    <m/>
    <m/>
    <m/>
    <m/>
    <m/>
    <m/>
    <m/>
    <m/>
    <m/>
    <m/>
    <m/>
    <m/>
    <m/>
    <m/>
    <x v="4"/>
    <s v="N/A"/>
    <m/>
    <x v="2"/>
    <m/>
  </r>
  <r>
    <n v="547"/>
    <m/>
    <m/>
    <m/>
    <m/>
    <m/>
    <m/>
    <m/>
    <m/>
    <m/>
    <m/>
    <m/>
    <m/>
    <m/>
    <m/>
    <m/>
    <x v="4"/>
    <s v="N/A"/>
    <m/>
    <x v="2"/>
    <m/>
  </r>
  <r>
    <n v="548"/>
    <m/>
    <m/>
    <m/>
    <m/>
    <m/>
    <m/>
    <m/>
    <m/>
    <m/>
    <m/>
    <m/>
    <m/>
    <m/>
    <m/>
    <m/>
    <x v="4"/>
    <s v="N/A"/>
    <m/>
    <x v="2"/>
    <m/>
  </r>
  <r>
    <n v="549"/>
    <m/>
    <m/>
    <m/>
    <m/>
    <m/>
    <m/>
    <m/>
    <m/>
    <m/>
    <m/>
    <m/>
    <m/>
    <m/>
    <m/>
    <m/>
    <x v="4"/>
    <s v="N/A"/>
    <m/>
    <x v="2"/>
    <m/>
  </r>
  <r>
    <n v="550"/>
    <m/>
    <m/>
    <m/>
    <m/>
    <m/>
    <m/>
    <m/>
    <m/>
    <m/>
    <m/>
    <m/>
    <m/>
    <m/>
    <m/>
    <m/>
    <x v="4"/>
    <s v="N/A"/>
    <m/>
    <x v="2"/>
    <m/>
  </r>
  <r>
    <n v="551"/>
    <m/>
    <m/>
    <m/>
    <m/>
    <m/>
    <m/>
    <m/>
    <m/>
    <m/>
    <m/>
    <m/>
    <m/>
    <m/>
    <m/>
    <m/>
    <x v="4"/>
    <s v="N/A"/>
    <m/>
    <x v="2"/>
    <m/>
  </r>
  <r>
    <n v="552"/>
    <m/>
    <m/>
    <m/>
    <m/>
    <m/>
    <m/>
    <m/>
    <m/>
    <m/>
    <m/>
    <m/>
    <m/>
    <m/>
    <m/>
    <m/>
    <x v="4"/>
    <s v="N/A"/>
    <m/>
    <x v="2"/>
    <m/>
  </r>
  <r>
    <n v="553"/>
    <m/>
    <m/>
    <m/>
    <m/>
    <m/>
    <m/>
    <m/>
    <m/>
    <m/>
    <m/>
    <m/>
    <m/>
    <m/>
    <m/>
    <m/>
    <x v="4"/>
    <s v="N/A"/>
    <m/>
    <x v="2"/>
    <m/>
  </r>
  <r>
    <n v="554"/>
    <m/>
    <m/>
    <m/>
    <m/>
    <m/>
    <m/>
    <m/>
    <m/>
    <m/>
    <m/>
    <m/>
    <m/>
    <m/>
    <m/>
    <m/>
    <x v="4"/>
    <s v="N/A"/>
    <m/>
    <x v="2"/>
    <m/>
  </r>
  <r>
    <n v="555"/>
    <m/>
    <m/>
    <m/>
    <m/>
    <m/>
    <m/>
    <m/>
    <m/>
    <m/>
    <m/>
    <m/>
    <m/>
    <m/>
    <m/>
    <m/>
    <x v="4"/>
    <s v="N/A"/>
    <m/>
    <x v="2"/>
    <m/>
  </r>
  <r>
    <n v="556"/>
    <m/>
    <m/>
    <m/>
    <m/>
    <m/>
    <m/>
    <m/>
    <m/>
    <m/>
    <m/>
    <m/>
    <m/>
    <m/>
    <m/>
    <m/>
    <x v="4"/>
    <s v="N/A"/>
    <m/>
    <x v="2"/>
    <m/>
  </r>
  <r>
    <n v="557"/>
    <m/>
    <m/>
    <m/>
    <m/>
    <m/>
    <m/>
    <m/>
    <m/>
    <m/>
    <m/>
    <m/>
    <m/>
    <m/>
    <m/>
    <m/>
    <x v="4"/>
    <s v="N/A"/>
    <m/>
    <x v="2"/>
    <m/>
  </r>
  <r>
    <n v="558"/>
    <m/>
    <m/>
    <m/>
    <m/>
    <m/>
    <m/>
    <m/>
    <m/>
    <m/>
    <m/>
    <m/>
    <m/>
    <m/>
    <m/>
    <m/>
    <x v="4"/>
    <s v="N/A"/>
    <m/>
    <x v="2"/>
    <m/>
  </r>
  <r>
    <n v="559"/>
    <m/>
    <m/>
    <m/>
    <m/>
    <m/>
    <m/>
    <m/>
    <m/>
    <m/>
    <m/>
    <m/>
    <m/>
    <m/>
    <m/>
    <m/>
    <x v="4"/>
    <s v="N/A"/>
    <m/>
    <x v="2"/>
    <m/>
  </r>
  <r>
    <n v="560"/>
    <m/>
    <m/>
    <m/>
    <m/>
    <m/>
    <m/>
    <m/>
    <m/>
    <m/>
    <m/>
    <m/>
    <m/>
    <m/>
    <m/>
    <m/>
    <x v="4"/>
    <s v="N/A"/>
    <m/>
    <x v="2"/>
    <m/>
  </r>
  <r>
    <n v="561"/>
    <m/>
    <m/>
    <m/>
    <m/>
    <m/>
    <m/>
    <m/>
    <m/>
    <m/>
    <m/>
    <m/>
    <m/>
    <m/>
    <m/>
    <m/>
    <x v="4"/>
    <s v="N/A"/>
    <m/>
    <x v="2"/>
    <m/>
  </r>
  <r>
    <n v="562"/>
    <m/>
    <m/>
    <m/>
    <m/>
    <m/>
    <m/>
    <m/>
    <m/>
    <m/>
    <m/>
    <m/>
    <m/>
    <m/>
    <m/>
    <m/>
    <x v="4"/>
    <s v="N/A"/>
    <m/>
    <x v="2"/>
    <m/>
  </r>
  <r>
    <n v="563"/>
    <m/>
    <m/>
    <m/>
    <m/>
    <m/>
    <m/>
    <m/>
    <m/>
    <m/>
    <m/>
    <m/>
    <m/>
    <m/>
    <m/>
    <m/>
    <x v="4"/>
    <s v="N/A"/>
    <m/>
    <x v="2"/>
    <m/>
  </r>
  <r>
    <n v="564"/>
    <m/>
    <m/>
    <m/>
    <m/>
    <m/>
    <m/>
    <m/>
    <m/>
    <m/>
    <m/>
    <m/>
    <m/>
    <m/>
    <m/>
    <m/>
    <x v="4"/>
    <s v="N/A"/>
    <m/>
    <x v="2"/>
    <m/>
  </r>
  <r>
    <n v="565"/>
    <m/>
    <m/>
    <m/>
    <m/>
    <m/>
    <m/>
    <m/>
    <m/>
    <m/>
    <m/>
    <m/>
    <m/>
    <m/>
    <m/>
    <m/>
    <x v="4"/>
    <s v="N/A"/>
    <m/>
    <x v="2"/>
    <m/>
  </r>
  <r>
    <n v="566"/>
    <m/>
    <m/>
    <m/>
    <m/>
    <m/>
    <m/>
    <m/>
    <m/>
    <m/>
    <m/>
    <m/>
    <m/>
    <m/>
    <m/>
    <m/>
    <x v="4"/>
    <s v="N/A"/>
    <m/>
    <x v="2"/>
    <m/>
  </r>
  <r>
    <n v="567"/>
    <m/>
    <m/>
    <m/>
    <m/>
    <m/>
    <m/>
    <m/>
    <m/>
    <m/>
    <m/>
    <m/>
    <m/>
    <m/>
    <m/>
    <m/>
    <x v="4"/>
    <s v="N/A"/>
    <m/>
    <x v="2"/>
    <m/>
  </r>
  <r>
    <n v="568"/>
    <m/>
    <m/>
    <m/>
    <m/>
    <m/>
    <m/>
    <m/>
    <m/>
    <m/>
    <m/>
    <m/>
    <m/>
    <m/>
    <m/>
    <m/>
    <x v="4"/>
    <s v="N/A"/>
    <m/>
    <x v="2"/>
    <m/>
  </r>
  <r>
    <n v="569"/>
    <m/>
    <m/>
    <m/>
    <m/>
    <m/>
    <m/>
    <m/>
    <m/>
    <m/>
    <m/>
    <m/>
    <m/>
    <m/>
    <m/>
    <m/>
    <x v="4"/>
    <s v="N/A"/>
    <m/>
    <x v="2"/>
    <m/>
  </r>
  <r>
    <n v="570"/>
    <m/>
    <m/>
    <m/>
    <m/>
    <m/>
    <m/>
    <m/>
    <m/>
    <m/>
    <m/>
    <m/>
    <m/>
    <m/>
    <m/>
    <m/>
    <x v="4"/>
    <s v="N/A"/>
    <m/>
    <x v="2"/>
    <m/>
  </r>
  <r>
    <n v="571"/>
    <m/>
    <m/>
    <m/>
    <m/>
    <m/>
    <m/>
    <m/>
    <m/>
    <m/>
    <m/>
    <m/>
    <m/>
    <m/>
    <m/>
    <m/>
    <x v="4"/>
    <s v="N/A"/>
    <m/>
    <x v="2"/>
    <m/>
  </r>
  <r>
    <n v="572"/>
    <m/>
    <m/>
    <m/>
    <m/>
    <m/>
    <m/>
    <m/>
    <m/>
    <m/>
    <m/>
    <m/>
    <m/>
    <m/>
    <m/>
    <m/>
    <x v="4"/>
    <s v="N/A"/>
    <m/>
    <x v="2"/>
    <m/>
  </r>
  <r>
    <n v="573"/>
    <m/>
    <m/>
    <m/>
    <m/>
    <m/>
    <m/>
    <m/>
    <m/>
    <m/>
    <m/>
    <m/>
    <m/>
    <m/>
    <m/>
    <m/>
    <x v="4"/>
    <s v="N/A"/>
    <m/>
    <x v="2"/>
    <m/>
  </r>
  <r>
    <n v="574"/>
    <m/>
    <m/>
    <m/>
    <m/>
    <m/>
    <m/>
    <m/>
    <m/>
    <m/>
    <m/>
    <m/>
    <m/>
    <m/>
    <m/>
    <m/>
    <x v="4"/>
    <s v="N/A"/>
    <m/>
    <x v="2"/>
    <m/>
  </r>
  <r>
    <n v="575"/>
    <m/>
    <m/>
    <m/>
    <m/>
    <m/>
    <m/>
    <m/>
    <m/>
    <m/>
    <m/>
    <m/>
    <m/>
    <m/>
    <m/>
    <m/>
    <x v="4"/>
    <s v="N/A"/>
    <m/>
    <x v="2"/>
    <m/>
  </r>
  <r>
    <n v="576"/>
    <m/>
    <m/>
    <m/>
    <m/>
    <m/>
    <m/>
    <m/>
    <m/>
    <m/>
    <m/>
    <m/>
    <m/>
    <m/>
    <m/>
    <m/>
    <x v="4"/>
    <s v="N/A"/>
    <m/>
    <x v="2"/>
    <m/>
  </r>
  <r>
    <n v="577"/>
    <m/>
    <m/>
    <m/>
    <m/>
    <m/>
    <m/>
    <m/>
    <m/>
    <m/>
    <m/>
    <m/>
    <m/>
    <m/>
    <m/>
    <m/>
    <x v="4"/>
    <s v="N/A"/>
    <m/>
    <x v="2"/>
    <m/>
  </r>
  <r>
    <n v="578"/>
    <m/>
    <m/>
    <m/>
    <m/>
    <m/>
    <m/>
    <m/>
    <m/>
    <m/>
    <m/>
    <m/>
    <m/>
    <m/>
    <m/>
    <m/>
    <x v="4"/>
    <s v="N/A"/>
    <m/>
    <x v="2"/>
    <m/>
  </r>
  <r>
    <n v="579"/>
    <m/>
    <m/>
    <m/>
    <m/>
    <m/>
    <m/>
    <m/>
    <m/>
    <m/>
    <m/>
    <m/>
    <m/>
    <m/>
    <m/>
    <m/>
    <x v="4"/>
    <s v="N/A"/>
    <m/>
    <x v="2"/>
    <m/>
  </r>
  <r>
    <n v="580"/>
    <m/>
    <m/>
    <m/>
    <m/>
    <m/>
    <m/>
    <m/>
    <m/>
    <m/>
    <m/>
    <m/>
    <m/>
    <m/>
    <m/>
    <m/>
    <x v="4"/>
    <s v="N/A"/>
    <m/>
    <x v="2"/>
    <m/>
  </r>
  <r>
    <n v="581"/>
    <m/>
    <m/>
    <m/>
    <m/>
    <m/>
    <m/>
    <m/>
    <m/>
    <m/>
    <m/>
    <m/>
    <m/>
    <m/>
    <m/>
    <m/>
    <x v="4"/>
    <s v="N/A"/>
    <m/>
    <x v="2"/>
    <m/>
  </r>
  <r>
    <n v="582"/>
    <m/>
    <m/>
    <m/>
    <m/>
    <m/>
    <m/>
    <m/>
    <m/>
    <m/>
    <m/>
    <m/>
    <m/>
    <m/>
    <m/>
    <m/>
    <x v="4"/>
    <s v="N/A"/>
    <m/>
    <x v="2"/>
    <m/>
  </r>
  <r>
    <n v="583"/>
    <m/>
    <m/>
    <m/>
    <m/>
    <m/>
    <m/>
    <m/>
    <m/>
    <m/>
    <m/>
    <m/>
    <m/>
    <m/>
    <m/>
    <m/>
    <x v="4"/>
    <s v="N/A"/>
    <m/>
    <x v="2"/>
    <m/>
  </r>
  <r>
    <n v="584"/>
    <m/>
    <m/>
    <m/>
    <m/>
    <m/>
    <m/>
    <m/>
    <m/>
    <m/>
    <m/>
    <m/>
    <m/>
    <m/>
    <m/>
    <m/>
    <x v="4"/>
    <s v="N/A"/>
    <m/>
    <x v="2"/>
    <m/>
  </r>
  <r>
    <n v="585"/>
    <m/>
    <m/>
    <m/>
    <m/>
    <m/>
    <m/>
    <m/>
    <m/>
    <m/>
    <m/>
    <m/>
    <m/>
    <m/>
    <m/>
    <m/>
    <x v="4"/>
    <s v="N/A"/>
    <m/>
    <x v="2"/>
    <m/>
  </r>
  <r>
    <n v="586"/>
    <m/>
    <m/>
    <m/>
    <m/>
    <m/>
    <m/>
    <m/>
    <m/>
    <m/>
    <m/>
    <m/>
    <m/>
    <m/>
    <m/>
    <m/>
    <x v="4"/>
    <s v="N/A"/>
    <m/>
    <x v="2"/>
    <m/>
  </r>
  <r>
    <n v="587"/>
    <m/>
    <m/>
    <m/>
    <m/>
    <m/>
    <m/>
    <m/>
    <m/>
    <m/>
    <m/>
    <m/>
    <m/>
    <m/>
    <m/>
    <m/>
    <x v="4"/>
    <s v="N/A"/>
    <m/>
    <x v="2"/>
    <m/>
  </r>
  <r>
    <n v="588"/>
    <m/>
    <m/>
    <m/>
    <m/>
    <m/>
    <m/>
    <m/>
    <m/>
    <m/>
    <m/>
    <m/>
    <m/>
    <m/>
    <m/>
    <m/>
    <x v="4"/>
    <s v="N/A"/>
    <m/>
    <x v="2"/>
    <m/>
  </r>
  <r>
    <n v="589"/>
    <m/>
    <m/>
    <m/>
    <m/>
    <m/>
    <m/>
    <m/>
    <m/>
    <m/>
    <m/>
    <m/>
    <m/>
    <m/>
    <m/>
    <m/>
    <x v="4"/>
    <s v="N/A"/>
    <m/>
    <x v="2"/>
    <m/>
  </r>
  <r>
    <n v="590"/>
    <m/>
    <m/>
    <m/>
    <m/>
    <m/>
    <m/>
    <m/>
    <m/>
    <m/>
    <m/>
    <m/>
    <m/>
    <m/>
    <m/>
    <m/>
    <x v="4"/>
    <s v="N/A"/>
    <m/>
    <x v="2"/>
    <m/>
  </r>
  <r>
    <n v="591"/>
    <m/>
    <m/>
    <m/>
    <m/>
    <m/>
    <m/>
    <m/>
    <m/>
    <m/>
    <m/>
    <m/>
    <m/>
    <m/>
    <m/>
    <m/>
    <x v="4"/>
    <s v="N/A"/>
    <m/>
    <x v="2"/>
    <m/>
  </r>
  <r>
    <n v="592"/>
    <m/>
    <m/>
    <m/>
    <m/>
    <m/>
    <m/>
    <m/>
    <m/>
    <m/>
    <m/>
    <m/>
    <m/>
    <m/>
    <m/>
    <m/>
    <x v="4"/>
    <s v="N/A"/>
    <m/>
    <x v="2"/>
    <m/>
  </r>
  <r>
    <n v="593"/>
    <m/>
    <m/>
    <m/>
    <m/>
    <m/>
    <m/>
    <m/>
    <m/>
    <m/>
    <m/>
    <m/>
    <m/>
    <m/>
    <m/>
    <m/>
    <x v="4"/>
    <s v="N/A"/>
    <m/>
    <x v="2"/>
    <m/>
  </r>
  <r>
    <n v="594"/>
    <m/>
    <m/>
    <m/>
    <m/>
    <m/>
    <m/>
    <m/>
    <m/>
    <m/>
    <m/>
    <m/>
    <m/>
    <m/>
    <m/>
    <m/>
    <x v="4"/>
    <s v="N/A"/>
    <m/>
    <x v="2"/>
    <m/>
  </r>
  <r>
    <n v="595"/>
    <m/>
    <m/>
    <m/>
    <m/>
    <m/>
    <m/>
    <m/>
    <m/>
    <m/>
    <m/>
    <m/>
    <m/>
    <m/>
    <m/>
    <m/>
    <x v="4"/>
    <s v="N/A"/>
    <m/>
    <x v="2"/>
    <m/>
  </r>
  <r>
    <n v="596"/>
    <m/>
    <m/>
    <m/>
    <m/>
    <m/>
    <m/>
    <m/>
    <m/>
    <m/>
    <m/>
    <m/>
    <m/>
    <m/>
    <m/>
    <m/>
    <x v="4"/>
    <s v="N/A"/>
    <m/>
    <x v="2"/>
    <m/>
  </r>
  <r>
    <n v="597"/>
    <m/>
    <m/>
    <m/>
    <m/>
    <m/>
    <m/>
    <m/>
    <m/>
    <m/>
    <m/>
    <m/>
    <m/>
    <m/>
    <m/>
    <m/>
    <x v="4"/>
    <s v="N/A"/>
    <m/>
    <x v="2"/>
    <m/>
  </r>
  <r>
    <n v="598"/>
    <m/>
    <m/>
    <m/>
    <m/>
    <m/>
    <m/>
    <m/>
    <m/>
    <m/>
    <m/>
    <m/>
    <m/>
    <m/>
    <m/>
    <m/>
    <x v="4"/>
    <s v="N/A"/>
    <m/>
    <x v="2"/>
    <m/>
  </r>
  <r>
    <n v="599"/>
    <m/>
    <m/>
    <m/>
    <m/>
    <m/>
    <m/>
    <m/>
    <m/>
    <m/>
    <m/>
    <m/>
    <m/>
    <m/>
    <m/>
    <m/>
    <x v="4"/>
    <s v="N/A"/>
    <m/>
    <x v="2"/>
    <m/>
  </r>
  <r>
    <n v="600"/>
    <m/>
    <m/>
    <m/>
    <m/>
    <m/>
    <m/>
    <m/>
    <m/>
    <m/>
    <m/>
    <m/>
    <m/>
    <m/>
    <m/>
    <m/>
    <x v="4"/>
    <s v="N/A"/>
    <m/>
    <x v="2"/>
    <m/>
  </r>
  <r>
    <n v="601"/>
    <m/>
    <m/>
    <m/>
    <m/>
    <m/>
    <m/>
    <m/>
    <m/>
    <m/>
    <m/>
    <m/>
    <m/>
    <m/>
    <m/>
    <m/>
    <x v="4"/>
    <s v="N/A"/>
    <m/>
    <x v="2"/>
    <m/>
  </r>
  <r>
    <n v="602"/>
    <m/>
    <m/>
    <m/>
    <m/>
    <m/>
    <m/>
    <m/>
    <m/>
    <m/>
    <m/>
    <m/>
    <m/>
    <m/>
    <m/>
    <m/>
    <x v="4"/>
    <s v="N/A"/>
    <m/>
    <x v="2"/>
    <m/>
  </r>
  <r>
    <n v="603"/>
    <m/>
    <m/>
    <m/>
    <m/>
    <m/>
    <m/>
    <m/>
    <m/>
    <m/>
    <m/>
    <m/>
    <m/>
    <m/>
    <m/>
    <m/>
    <x v="4"/>
    <s v="N/A"/>
    <m/>
    <x v="2"/>
    <m/>
  </r>
  <r>
    <n v="604"/>
    <m/>
    <m/>
    <m/>
    <m/>
    <m/>
    <m/>
    <m/>
    <m/>
    <m/>
    <m/>
    <m/>
    <m/>
    <m/>
    <m/>
    <m/>
    <x v="4"/>
    <s v="N/A"/>
    <m/>
    <x v="2"/>
    <m/>
  </r>
  <r>
    <n v="605"/>
    <m/>
    <m/>
    <m/>
    <m/>
    <m/>
    <m/>
    <m/>
    <m/>
    <m/>
    <m/>
    <m/>
    <m/>
    <m/>
    <m/>
    <m/>
    <x v="4"/>
    <s v="N/A"/>
    <m/>
    <x v="2"/>
    <m/>
  </r>
  <r>
    <n v="606"/>
    <m/>
    <m/>
    <m/>
    <m/>
    <m/>
    <m/>
    <m/>
    <m/>
    <m/>
    <m/>
    <m/>
    <m/>
    <m/>
    <m/>
    <m/>
    <x v="4"/>
    <s v="N/A"/>
    <m/>
    <x v="2"/>
    <m/>
  </r>
  <r>
    <n v="607"/>
    <m/>
    <m/>
    <m/>
    <m/>
    <m/>
    <m/>
    <m/>
    <m/>
    <m/>
    <m/>
    <m/>
    <m/>
    <m/>
    <m/>
    <m/>
    <x v="4"/>
    <s v="N/A"/>
    <m/>
    <x v="2"/>
    <m/>
  </r>
  <r>
    <n v="608"/>
    <m/>
    <m/>
    <m/>
    <m/>
    <m/>
    <m/>
    <m/>
    <m/>
    <m/>
    <m/>
    <m/>
    <m/>
    <m/>
    <m/>
    <m/>
    <x v="4"/>
    <s v="N/A"/>
    <m/>
    <x v="2"/>
    <m/>
  </r>
  <r>
    <n v="609"/>
    <m/>
    <m/>
    <m/>
    <m/>
    <m/>
    <m/>
    <m/>
    <m/>
    <m/>
    <m/>
    <m/>
    <m/>
    <m/>
    <m/>
    <m/>
    <x v="4"/>
    <s v="N/A"/>
    <m/>
    <x v="2"/>
    <m/>
  </r>
  <r>
    <n v="610"/>
    <m/>
    <m/>
    <m/>
    <m/>
    <m/>
    <m/>
    <m/>
    <m/>
    <m/>
    <m/>
    <m/>
    <m/>
    <m/>
    <m/>
    <m/>
    <x v="4"/>
    <s v="N/A"/>
    <m/>
    <x v="2"/>
    <m/>
  </r>
  <r>
    <n v="611"/>
    <m/>
    <m/>
    <m/>
    <m/>
    <m/>
    <m/>
    <m/>
    <m/>
    <m/>
    <m/>
    <m/>
    <m/>
    <m/>
    <m/>
    <m/>
    <x v="4"/>
    <s v="N/A"/>
    <m/>
    <x v="2"/>
    <m/>
  </r>
  <r>
    <n v="612"/>
    <m/>
    <m/>
    <m/>
    <m/>
    <m/>
    <m/>
    <m/>
    <m/>
    <m/>
    <m/>
    <m/>
    <m/>
    <m/>
    <m/>
    <m/>
    <x v="4"/>
    <s v="N/A"/>
    <m/>
    <x v="2"/>
    <m/>
  </r>
  <r>
    <n v="613"/>
    <m/>
    <m/>
    <m/>
    <m/>
    <m/>
    <m/>
    <m/>
    <m/>
    <m/>
    <m/>
    <m/>
    <m/>
    <m/>
    <m/>
    <m/>
    <x v="4"/>
    <s v="N/A"/>
    <m/>
    <x v="2"/>
    <m/>
  </r>
  <r>
    <n v="614"/>
    <m/>
    <m/>
    <m/>
    <m/>
    <m/>
    <m/>
    <m/>
    <m/>
    <m/>
    <m/>
    <m/>
    <m/>
    <m/>
    <m/>
    <m/>
    <x v="4"/>
    <s v="N/A"/>
    <m/>
    <x v="2"/>
    <m/>
  </r>
  <r>
    <n v="615"/>
    <m/>
    <m/>
    <m/>
    <m/>
    <m/>
    <m/>
    <m/>
    <m/>
    <m/>
    <m/>
    <m/>
    <m/>
    <m/>
    <m/>
    <m/>
    <x v="4"/>
    <s v="N/A"/>
    <m/>
    <x v="2"/>
    <m/>
  </r>
  <r>
    <n v="616"/>
    <m/>
    <m/>
    <m/>
    <m/>
    <m/>
    <m/>
    <m/>
    <m/>
    <m/>
    <m/>
    <m/>
    <m/>
    <m/>
    <m/>
    <m/>
    <x v="4"/>
    <s v="N/A"/>
    <m/>
    <x v="2"/>
    <m/>
  </r>
  <r>
    <n v="617"/>
    <m/>
    <m/>
    <m/>
    <m/>
    <m/>
    <m/>
    <m/>
    <m/>
    <m/>
    <m/>
    <m/>
    <m/>
    <m/>
    <m/>
    <m/>
    <x v="4"/>
    <s v="N/A"/>
    <m/>
    <x v="2"/>
    <m/>
  </r>
  <r>
    <n v="618"/>
    <m/>
    <m/>
    <m/>
    <m/>
    <m/>
    <m/>
    <m/>
    <m/>
    <m/>
    <m/>
    <m/>
    <m/>
    <m/>
    <m/>
    <m/>
    <x v="4"/>
    <s v="N/A"/>
    <m/>
    <x v="2"/>
    <m/>
  </r>
  <r>
    <n v="619"/>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r>
    <m/>
    <m/>
    <m/>
    <m/>
    <m/>
    <m/>
    <m/>
    <m/>
    <m/>
    <m/>
    <m/>
    <m/>
    <m/>
    <m/>
    <m/>
    <m/>
    <x v="4"/>
    <s v="N/A"/>
    <m/>
    <x v="2"/>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8D844F1-30D9-49CB-A347-1455E1DF635D}" name="TablaDinámica2" cacheId="2"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location ref="A9:L15" firstHeaderRow="1" firstDataRow="2" firstDataCol="1"/>
  <pivotFields count="20">
    <pivotField dataField="1" showAll="0"/>
    <pivotField showAll="0"/>
    <pivotField showAll="0"/>
    <pivotField showAll="0"/>
    <pivotField showAll="0"/>
    <pivotField showAll="0"/>
    <pivotField showAll="0"/>
    <pivotField showAll="0"/>
    <pivotField showAll="0"/>
    <pivotField showAll="0"/>
    <pivotField axis="axisCol" showAll="0">
      <items count="15">
        <item x="1"/>
        <item x="0"/>
        <item x="12"/>
        <item x="2"/>
        <item x="3"/>
        <item x="4"/>
        <item m="1" x="13"/>
        <item x="5"/>
        <item x="6"/>
        <item x="7"/>
        <item x="8"/>
        <item x="9"/>
        <item x="10"/>
        <item x="11"/>
        <item t="default"/>
      </items>
    </pivotField>
    <pivotField showAll="0"/>
    <pivotField showAll="0"/>
    <pivotField showAll="0"/>
    <pivotField showAll="0"/>
    <pivotField showAll="0"/>
    <pivotField axis="axisRow" showAll="0">
      <items count="6">
        <item x="0"/>
        <item x="1"/>
        <item h="1" x="4"/>
        <item x="2"/>
        <item x="3"/>
        <item t="default"/>
      </items>
    </pivotField>
    <pivotField showAll="0"/>
    <pivotField showAll="0"/>
    <pivotField showAll="0"/>
  </pivotFields>
  <rowFields count="1">
    <field x="16"/>
  </rowFields>
  <rowItems count="5">
    <i>
      <x/>
    </i>
    <i>
      <x v="1"/>
    </i>
    <i>
      <x v="3"/>
    </i>
    <i>
      <x v="4"/>
    </i>
    <i t="grand">
      <x/>
    </i>
  </rowItems>
  <colFields count="1">
    <field x="10"/>
  </colFields>
  <colItems count="11">
    <i>
      <x/>
    </i>
    <i>
      <x v="1"/>
    </i>
    <i>
      <x v="3"/>
    </i>
    <i>
      <x v="4"/>
    </i>
    <i>
      <x v="5"/>
    </i>
    <i>
      <x v="7"/>
    </i>
    <i>
      <x v="8"/>
    </i>
    <i>
      <x v="9"/>
    </i>
    <i>
      <x v="10"/>
    </i>
    <i>
      <x v="11"/>
    </i>
    <i t="grand">
      <x/>
    </i>
  </colItems>
  <dataFields count="1">
    <dataField name="Cuenta de Nume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E2FA7CCF-3024-477A-9D44-5E7F858D7127}" name="TablaDinámica4" cacheId="2"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rowHeaderCaption="Mes">
  <location ref="A35:E47" firstHeaderRow="1" firstDataRow="2" firstDataCol="1"/>
  <pivotFields count="20">
    <pivotField dataField="1" showAll="0"/>
    <pivotField showAll="0"/>
    <pivotField showAll="0"/>
    <pivotField showAll="0"/>
    <pivotField showAll="0"/>
    <pivotField showAll="0"/>
    <pivotField showAll="0"/>
    <pivotField showAll="0"/>
    <pivotField showAll="0"/>
    <pivotField showAll="0"/>
    <pivotField axis="axisRow" showAll="0">
      <items count="15">
        <item x="1"/>
        <item x="0"/>
        <item h="1" x="12"/>
        <item x="2"/>
        <item x="3"/>
        <item x="4"/>
        <item m="1" x="13"/>
        <item x="5"/>
        <item x="6"/>
        <item x="7"/>
        <item x="8"/>
        <item x="9"/>
        <item h="1" x="10"/>
        <item h="1" x="11"/>
        <item t="default"/>
      </items>
    </pivotField>
    <pivotField showAll="0"/>
    <pivotField showAll="0"/>
    <pivotField showAll="0"/>
    <pivotField showAll="0"/>
    <pivotField showAll="0"/>
    <pivotField showAll="0"/>
    <pivotField showAll="0"/>
    <pivotField showAll="0"/>
    <pivotField axis="axisCol" showAll="0">
      <items count="4">
        <item x="2"/>
        <item x="0"/>
        <item x="1"/>
        <item t="default"/>
      </items>
    </pivotField>
  </pivotFields>
  <rowFields count="1">
    <field x="10"/>
  </rowFields>
  <rowItems count="11">
    <i>
      <x/>
    </i>
    <i>
      <x v="1"/>
    </i>
    <i>
      <x v="3"/>
    </i>
    <i>
      <x v="4"/>
    </i>
    <i>
      <x v="5"/>
    </i>
    <i>
      <x v="7"/>
    </i>
    <i>
      <x v="8"/>
    </i>
    <i>
      <x v="9"/>
    </i>
    <i>
      <x v="10"/>
    </i>
    <i>
      <x v="11"/>
    </i>
    <i t="grand">
      <x/>
    </i>
  </rowItems>
  <colFields count="1">
    <field x="19"/>
  </colFields>
  <colItems count="4">
    <i>
      <x/>
    </i>
    <i>
      <x v="1"/>
    </i>
    <i>
      <x v="2"/>
    </i>
    <i t="grand">
      <x/>
    </i>
  </colItems>
  <dataFields count="1">
    <dataField name="Cuenta de Numero"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DA8A9E8-F1D5-4137-A4B4-5738AF82D0C7}" name="TablaDinámica9" cacheId="3"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rowHeaderCaption="Caso General">
  <location ref="A3:B8" firstHeaderRow="1" firstDataRow="1" firstDataCol="1"/>
  <pivotFields count="2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h="1" x="4"/>
        <item x="2"/>
        <item x="3"/>
        <item t="default"/>
      </items>
    </pivotField>
    <pivotField showAll="0"/>
    <pivotField showAll="0"/>
    <pivotField showAll="0"/>
    <pivotField showAll="0"/>
  </pivotFields>
  <rowFields count="1">
    <field x="16"/>
  </rowFields>
  <rowItems count="5">
    <i>
      <x/>
    </i>
    <i>
      <x v="1"/>
    </i>
    <i>
      <x v="3"/>
    </i>
    <i>
      <x v="4"/>
    </i>
    <i t="grand">
      <x/>
    </i>
  </rowItems>
  <colItems count="1">
    <i/>
  </colItems>
  <dataFields count="1">
    <dataField name="Cuenta de Numero" fld="0" subtotal="count" baseField="0" baseItem="0"/>
  </dataFields>
  <formats count="6">
    <format dxfId="98">
      <pivotArea type="all" dataOnly="0" outline="0" fieldPosition="0"/>
    </format>
    <format dxfId="97">
      <pivotArea outline="0" collapsedLevelsAreSubtotals="1" fieldPosition="0"/>
    </format>
    <format dxfId="96">
      <pivotArea field="16" type="button" dataOnly="0" labelOnly="1" outline="0" axis="axisRow" fieldPosition="0"/>
    </format>
    <format dxfId="95">
      <pivotArea dataOnly="0" labelOnly="1" fieldPosition="0">
        <references count="1">
          <reference field="16" count="0"/>
        </references>
      </pivotArea>
    </format>
    <format dxfId="94">
      <pivotArea dataOnly="0" labelOnly="1" grandRow="1" outline="0" fieldPosition="0"/>
    </format>
    <format dxfId="9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761388C-532B-4CF2-976C-AA964250E64B}" name="TablaDinámica3" cacheId="3" applyNumberFormats="0" applyBorderFormats="0" applyFontFormats="0" applyPatternFormats="0" applyAlignmentFormats="0" applyWidthHeightFormats="1" dataCaption="Valores" updatedVersion="8" minRefreshableVersion="3" useAutoFormatting="1" itemPrintTitles="1" createdVersion="7" indent="0" outline="1" outlineData="1" multipleFieldFilters="0" rowHeaderCaption="Caso General">
  <location ref="A26:D32" firstHeaderRow="1" firstDataRow="2" firstDataCol="1"/>
  <pivotFields count="21">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0"/>
        <item x="1"/>
        <item h="1" x="4"/>
        <item x="2"/>
        <item x="3"/>
        <item t="default"/>
      </items>
    </pivotField>
    <pivotField showAll="0"/>
    <pivotField showAll="0"/>
    <pivotField axis="axisCol" showAll="0">
      <items count="4">
        <item x="2"/>
        <item x="0"/>
        <item x="1"/>
        <item t="default"/>
      </items>
    </pivotField>
    <pivotField showAll="0"/>
  </pivotFields>
  <rowFields count="1">
    <field x="16"/>
  </rowFields>
  <rowItems count="5">
    <i>
      <x/>
    </i>
    <i>
      <x v="1"/>
    </i>
    <i>
      <x v="3"/>
    </i>
    <i>
      <x v="4"/>
    </i>
    <i t="grand">
      <x/>
    </i>
  </rowItems>
  <colFields count="1">
    <field x="19"/>
  </colFields>
  <colItems count="3">
    <i>
      <x v="1"/>
    </i>
    <i>
      <x v="2"/>
    </i>
    <i t="grand">
      <x/>
    </i>
  </colItems>
  <dataFields count="1">
    <dataField name="Cuenta de Numero" fld="0" subtotal="count" baseField="0" baseItem="0"/>
  </dataFields>
  <formats count="6">
    <format dxfId="104">
      <pivotArea type="all" dataOnly="0" outline="0" fieldPosition="0"/>
    </format>
    <format dxfId="103">
      <pivotArea outline="0" collapsedLevelsAreSubtotals="1" fieldPosition="0"/>
    </format>
    <format dxfId="102">
      <pivotArea field="16" type="button" dataOnly="0" labelOnly="1" outline="0" axis="axisRow" fieldPosition="0"/>
    </format>
    <format dxfId="101">
      <pivotArea dataOnly="0" labelOnly="1" fieldPosition="0">
        <references count="1">
          <reference field="16" count="0"/>
        </references>
      </pivotArea>
    </format>
    <format dxfId="100">
      <pivotArea dataOnly="0" labelOnly="1" grandRow="1" outline="0" fieldPosition="0"/>
    </format>
    <format dxfId="99">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584AAD-6C71-4E59-A425-EC46061B952F}" name="Tabla1" displayName="Tabla1" ref="A1:U786" totalsRowShown="0" headerRowDxfId="128" dataDxfId="126" headerRowBorderDxfId="127">
  <autoFilter ref="A1:U786" xr:uid="{13584AAD-6C71-4E59-A425-EC46061B952F}"/>
  <tableColumns count="21">
    <tableColumn id="1" xr3:uid="{9ABCFDE2-FFC9-4D2F-94D2-7EF1CA88468B}" name="Numero" dataDxfId="125"/>
    <tableColumn id="2" xr3:uid="{EC04A555-3CA1-4359-BE3E-D35A82E18E6F}" name="Nombre" dataDxfId="124"/>
    <tableColumn id="3" xr3:uid="{4A1DB101-9A37-412E-8FEA-E76D038E8687}" name="Apellido" dataDxfId="123"/>
    <tableColumn id="4" xr3:uid="{FE13C339-58A8-4C19-BCCF-A01CF8775003}" name="Numero Telefonico" dataDxfId="122"/>
    <tableColumn id="5" xr3:uid="{9DBA1B3E-4DD3-4D88-8D5D-EA5ECA64AED4}" name="Sexo" dataDxfId="121"/>
    <tableColumn id="6" xr3:uid="{5BBC21DC-0A3F-4289-A9C9-CFE1AD8D5BCB}" name="Caso" dataDxfId="120"/>
    <tableColumn id="7" xr3:uid="{33B791C7-9BE3-413F-A11F-D9D80BF141BA}" name="Unidad" dataDxfId="119"/>
    <tableColumn id="8" xr3:uid="{7B9B90A1-2628-4449-BD87-B7B783A3DD6C}" name="Corredor" dataDxfId="118"/>
    <tableColumn id="9" xr3:uid="{98399541-4D61-4167-A360-6AE372D9508D}" name="Turno" dataDxfId="117"/>
    <tableColumn id="10" xr3:uid="{F05D7AC9-658B-42DF-A835-7AE4A3D6B8D5}" name="Dia" dataDxfId="116"/>
    <tableColumn id="11" xr3:uid="{B2761EB6-EC13-4B8F-B051-EC3606EDDB5E}" name="Mes" dataDxfId="115"/>
    <tableColumn id="12" xr3:uid="{FEC75240-2670-4889-B7F6-863ECFD554A0}" name="año" dataDxfId="114"/>
    <tableColumn id="13" xr3:uid="{2B55EDC7-E578-4E75-A7FF-F90F6EF8DBB9}" name="Formal excusa" dataDxfId="113"/>
    <tableColumn id="14" xr3:uid="{8F02C0F1-97CE-4584-8790-7771E2C6542F}" name="Especificar Razones de incumplimientos" dataDxfId="112"/>
    <tableColumn id="15" xr3:uid="{E2503AE0-C95D-4E39-B7B5-4F97E0FB1906}" name="Regimen diciplinario" dataDxfId="111"/>
    <tableColumn id="16" xr3:uid="{E60DFD6F-D98B-468D-B880-66C77A34E365}" name="Ejecucion disciplinaria" dataDxfId="110"/>
    <tableColumn id="17" xr3:uid="{4EC25F31-C1F9-439E-A5BF-38B645DE59E3}" name="Caso General" dataDxfId="109"/>
    <tableColumn id="18" xr3:uid="{AD112331-B345-4F1A-B663-A7637A6842ED}" name="Agresion " dataDxfId="108"/>
    <tableColumn id="19" xr3:uid="{53DC9AAE-090D-4094-881B-8E79265B181A}" name="Fecha del dia" dataDxfId="107"/>
    <tableColumn id="20" xr3:uid="{9AB48AD2-20EF-4FF1-9E12-26EB66FB1CD1}" name="Medio de Solicitud" dataDxfId="106"/>
    <tableColumn id="21" xr3:uid="{4B1D6734-07E0-49D1-BEE1-2F6FBF27230B}" name="Diferencia de Respuesta" dataDxfId="10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46DBE948-785C-4242-B060-161E186535E3}" name="Tabla35119" displayName="Tabla35119" ref="A3:G9" totalsRowShown="0" headerRowDxfId="20" dataDxfId="19">
  <autoFilter ref="A3:G9" xr:uid="{46DBE948-785C-4242-B060-161E186535E3}"/>
  <tableColumns count="7">
    <tableColumn id="1" xr3:uid="{17EDC87E-08BF-4C4C-808D-F9FFBD54ADF9}" name="Tipo de Queja" dataDxfId="18"/>
    <tableColumn id="2" xr3:uid="{6D3BDA2E-6DA4-435C-AE30-7E400F6B6A5F}" name="Estandar" dataDxfId="17"/>
    <tableColumn id="3" xr3:uid="{87AFFDB5-2620-4525-8489-7543497C7654}" name="Recibidas" dataDxfId="16">
      <calculatedColumnFormula>+VLOOKUP(Tabla35119[[#This Row],[Tipo de Queja]],'[1]Base Matriz'!$A$37:$F$42,6,FALSE)</calculatedColumnFormula>
    </tableColumn>
    <tableColumn id="5" xr3:uid="{E081F88B-D54C-4609-A2E8-B45D374CD8B3}" name="En Proceso" dataDxfId="15"/>
    <tableColumn id="6" xr3:uid="{DD16DED7-1012-4B18-A8F7-9B211C9CB5D8}" name="Completadas a Tiempo" dataDxfId="14">
      <calculatedColumnFormula>+Tabla35119[[#This Row],[Recibidas]]</calculatedColumnFormula>
    </tableColumn>
    <tableColumn id="7" xr3:uid="{708ABE11-2B1C-49A4-847F-C6DF0F1445E6}" name="Vencidas" dataDxfId="13">
      <calculatedColumnFormula>+Tabla35119[[#This Row],[Recibidas]]-Tabla35119[[#This Row],[Completadas a Tiempo]]</calculatedColumnFormula>
    </tableColumn>
    <tableColumn id="8" xr3:uid="{0909B773-04D4-489B-A427-264CE2EBAFC0}" name="Porcentaje de Cumplimiento" dataDxfId="12">
      <calculatedColumnFormula>+Tabla3511[[#This Row],[Completadas a Tiempo]]/Tabla3511[[#This Row],[Recibidas]]</calculatedColumnFormula>
    </tableColumn>
  </tableColumns>
  <tableStyleInfo name="TableStyleLight2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FF59C2D4-1C74-475D-A424-490E41CC67A3}" name="Tabla3461214" displayName="Tabla3461214" ref="A11:G15" totalsRowShown="0" headerRowDxfId="11" dataDxfId="10">
  <autoFilter ref="A11:G15" xr:uid="{FF59C2D4-1C74-475D-A424-490E41CC67A3}"/>
  <tableColumns count="7">
    <tableColumn id="1" xr3:uid="{DE122713-E6B2-40D7-B2D9-B85E193688C1}" name="Via " dataDxfId="9"/>
    <tableColumn id="2" xr3:uid="{490A7D06-7302-49B6-8681-0E70915B2692}" name="Estandar" dataDxfId="8"/>
    <tableColumn id="3" xr3:uid="{B8AA324F-BCEB-4FBD-BE5E-57788A2384EA}" name="Recibidas" dataDxfId="7">
      <calculatedColumnFormula>+VLOOKUP(Tabla3461214[[#This Row],[Via ]],'[1]Base Matriz'!$A$78:$F$83,6,FALSE)</calculatedColumnFormula>
    </tableColumn>
    <tableColumn id="5" xr3:uid="{43F463F5-1B4E-4A81-BFB8-486B7BD11F0E}" name="En Proceso" dataDxfId="6"/>
    <tableColumn id="6" xr3:uid="{FCED8003-33EA-4BF1-933B-CCC37493D5B6}" name="Atendidas a Tiempo" dataDxfId="5">
      <calculatedColumnFormula>+Tabla3461214[[#This Row],[Recibidas]]</calculatedColumnFormula>
    </tableColumn>
    <tableColumn id="7" xr3:uid="{1446636A-CD0E-4F62-837E-E6B76412D385}" name="Vencidas" dataDxfId="4">
      <calculatedColumnFormula>+Tabla3461214[[#This Row],[Atendidas a Tiempo]]-Tabla3461214[[#This Row],[Recibidas]]</calculatedColumnFormula>
    </tableColumn>
    <tableColumn id="8" xr3:uid="{935D4441-A008-4EB2-8C99-27F602DB9BCA}" name="Porcentaje de Cumplimiento" dataDxfId="3">
      <calculatedColumnFormula>+Tabla34612[[#This Row],[Atendidas a Tiempo]]/Tabla34612[[#This Row],[Recibidas]]</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F268BCD-FE09-45B0-B301-636F87D22EAD}" name="Tabla35712" displayName="Tabla35712" ref="A3:G8" totalsRowShown="0" headerRowDxfId="92" dataDxfId="91">
  <autoFilter ref="A3:G8" xr:uid="{EF268BCD-FE09-45B0-B301-636F87D22EAD}"/>
  <tableColumns count="7">
    <tableColumn id="1" xr3:uid="{8B6EBDD9-CB1B-43DE-B6F8-957B993E1AEE}" name="Tipo de Queja" dataDxfId="90"/>
    <tableColumn id="2" xr3:uid="{D75B7DC7-D9BD-4C2B-B3E2-DD11315F0546}" name="Estandar" dataDxfId="89"/>
    <tableColumn id="3" xr3:uid="{216D3FBF-37BE-403B-859A-B8AB5258E029}" name="Recibidas" dataDxfId="88">
      <calculatedColumnFormula>+VLOOKUP(Tabla35712[[#This Row],[Tipo de Queja]],'Base de Datos'!$A$18:$G$24,3,)</calculatedColumnFormula>
    </tableColumn>
    <tableColumn id="5" xr3:uid="{F806B22E-A2D3-4591-B8E2-34E841AB7AFB}" name="En Proceso" dataDxfId="87"/>
    <tableColumn id="6" xr3:uid="{DE787F65-08A8-4973-833A-3EC42E3ED4BE}" name="Completadas a Tiempo" dataDxfId="86">
      <calculatedColumnFormula>+Tabla35712[[#This Row],[Recibidas]]</calculatedColumnFormula>
    </tableColumn>
    <tableColumn id="7" xr3:uid="{FFF9127C-809B-4020-8F7D-650FF888B488}" name="Vencidas" dataDxfId="85">
      <calculatedColumnFormula>+Tabla35712[[#This Row],[Recibidas]]-Tabla35712[[#This Row],[Completadas a Tiempo]]</calculatedColumnFormula>
    </tableColumn>
    <tableColumn id="8" xr3:uid="{AA8234FC-071E-4A89-A83B-9F8126A65492}" name="Porcentaje de Cumplimiento" dataDxfId="84">
      <calculatedColumnFormula>Tabla35712[[#This Row],[Recibidas]]/Tabla35712[[#This Row],[Completadas a Tiempo]]</calculatedColumnFormula>
    </tableColumn>
  </tableColumns>
  <tableStyleInfo name="TableStyleLight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6FBD9218-C24F-4708-B744-74179012EC80}" name="Tabla346813" displayName="Tabla346813" ref="A10:G16" totalsRowShown="0" headerRowDxfId="83" dataDxfId="82">
  <tableColumns count="7">
    <tableColumn id="1" xr3:uid="{87DB9601-76FB-4B73-890D-EEC47885985C}" name="Via " dataDxfId="81"/>
    <tableColumn id="2" xr3:uid="{100744C6-6172-498D-9EFF-942BF535DA99}" name="Estandar" dataDxfId="80"/>
    <tableColumn id="3" xr3:uid="{C08CE6BF-F231-443C-9F91-C55F2E6316D7}" name="Recibidas" dataDxfId="79">
      <calculatedColumnFormula>+VLOOKUP(Tabla346813[[#This Row],[Via ]],'Base de Datos'!$A$52:$G$59,3,)</calculatedColumnFormula>
    </tableColumn>
    <tableColumn id="5" xr3:uid="{F9587B79-9F71-442B-A2C8-E5C28B3C07C0}" name="En Proceso" dataDxfId="78"/>
    <tableColumn id="6" xr3:uid="{F3B645BB-95AE-4D1D-829A-148BECB297CA}" name="Atendidas a Tiempo" dataDxfId="77">
      <calculatedColumnFormula>+Tabla346813[[#This Row],[Recibidas]]</calculatedColumnFormula>
    </tableColumn>
    <tableColumn id="7" xr3:uid="{F8617D5F-5938-4E20-9133-613FDA4D75E5}" name="Vencidas" dataDxfId="76">
      <calculatedColumnFormula>+Tabla346813[[#This Row],[Recibidas]]-Tabla346813[[#This Row],[Atendidas a Tiempo]]</calculatedColumnFormula>
    </tableColumn>
    <tableColumn id="8" xr3:uid="{01D6A7A7-58C5-4C05-8A4D-4F045B269837}" name="Porcentaje de Cumplimiento" dataDxfId="75"/>
  </tableColumns>
  <tableStyleInfo name="TableStyleLight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FB44912-5018-4418-A4A1-00222AEF82DA}" name="Tabla357" displayName="Tabla357" ref="A5:G10" totalsRowShown="0" headerRowDxfId="74" dataDxfId="73">
  <autoFilter ref="A5:G10" xr:uid="{9FB44912-5018-4418-A4A1-00222AEF82DA}"/>
  <tableColumns count="7">
    <tableColumn id="1" xr3:uid="{D491514A-04FA-4C67-806F-3C3C5B0A8DF2}" name="Tipo de Queja" dataDxfId="72"/>
    <tableColumn id="2" xr3:uid="{FBBDA596-0868-4313-952E-4356E1D71052}" name="Estandar" dataDxfId="71"/>
    <tableColumn id="3" xr3:uid="{A82D0760-B486-41E3-9648-2F5145FFB00C}" name="Recibidas" dataDxfId="70">
      <calculatedColumnFormula>+VLOOKUP(Tabla357[[#This Row],[Tipo de Queja]],'Base de Datos'!$A$18:$G$24,4,)</calculatedColumnFormula>
    </tableColumn>
    <tableColumn id="5" xr3:uid="{F9FD8F42-9BDE-4C05-B040-D50C79897D92}" name="En Proceso" dataDxfId="69"/>
    <tableColumn id="6" xr3:uid="{665157B6-077C-4CFA-AA87-74E7DEBAB460}" name="Completadas a Tiempo" dataDxfId="68">
      <calculatedColumnFormula>+Tabla357[[#This Row],[Recibidas]]</calculatedColumnFormula>
    </tableColumn>
    <tableColumn id="7" xr3:uid="{20A06750-D035-4A0C-A20D-94D0E87B76C2}" name="Vencidas" dataDxfId="67">
      <calculatedColumnFormula>+Tabla357[[#This Row],[Recibidas]]-Tabla357[[#This Row],[Completadas a Tiempo]]</calculatedColumnFormula>
    </tableColumn>
    <tableColumn id="8" xr3:uid="{FE7246A4-830A-48C7-8DF0-EBE374FF6E2D}" name="Porcentaje de Cumplimiento" dataDxfId="66">
      <calculatedColumnFormula>Tabla357[[#This Row],[Recibidas]]/Tabla357[[#This Row],[Completadas a Tiempo]]</calculatedColumnFormula>
    </tableColumn>
  </tableColumns>
  <tableStyleInfo name="TableStyleLight2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0ED12A4-AE6A-428D-874E-EBE56F81C0A0}" name="Tabla3468" displayName="Tabla3468" ref="A12:G18" totalsRowShown="0" headerRowDxfId="65" dataDxfId="64">
  <tableColumns count="7">
    <tableColumn id="1" xr3:uid="{43915072-5D55-45B4-8CC8-A7B9A45CC9C1}" name="Via " dataDxfId="63"/>
    <tableColumn id="2" xr3:uid="{58485C62-C3B2-4936-B8C7-1D3326D743C4}" name="Estandar" dataDxfId="62"/>
    <tableColumn id="3" xr3:uid="{10CA6124-FE6A-453F-A0ED-B4EA3F4E8F6A}" name="Recibidas" dataDxfId="61">
      <calculatedColumnFormula>+VLOOKUP(Tabla3468[[#This Row],[Via ]],'Base de Datos'!$A$52:$G$59,4,)</calculatedColumnFormula>
    </tableColumn>
    <tableColumn id="5" xr3:uid="{817F4D94-0E87-4B81-9F1D-FD7390BCAA73}" name="En Proceso" dataDxfId="60"/>
    <tableColumn id="6" xr3:uid="{2D961F58-3069-4932-A145-505F30191BA9}" name="Atendidas a Tiempo" dataDxfId="59">
      <calculatedColumnFormula>+Tabla3468[[#This Row],[Recibidas]]</calculatedColumnFormula>
    </tableColumn>
    <tableColumn id="7" xr3:uid="{580664F5-2273-4FE6-879B-73A97A000E9F}" name="Vencidas" dataDxfId="58">
      <calculatedColumnFormula>+Tabla3468[[#This Row],[Recibidas]]-Tabla3468[[#This Row],[Atendidas a Tiempo]]</calculatedColumnFormula>
    </tableColumn>
    <tableColumn id="8" xr3:uid="{02790D73-1ACC-4B7D-A6FC-56A84BA1304B}" name="Porcentaje de Cumplimiento" dataDxfId="57"/>
  </tableColumns>
  <tableStyleInfo name="TableStyleLight2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13064F3-57D2-4F24-9128-E5A1327ECE3B}" name="Tabla35710" displayName="Tabla35710" ref="A3:G8" totalsRowShown="0" headerRowDxfId="56" dataDxfId="55">
  <autoFilter ref="A3:G8" xr:uid="{B13064F3-57D2-4F24-9128-E5A1327ECE3B}"/>
  <tableColumns count="7">
    <tableColumn id="1" xr3:uid="{38B4B5B2-FBE5-480C-8D92-26CDFC32F193}" name="Tipo de Queja" dataDxfId="54"/>
    <tableColumn id="2" xr3:uid="{6A8BC892-2C40-4D78-A44C-8A2FF2566EC1}" name="Estandar" dataDxfId="53"/>
    <tableColumn id="3" xr3:uid="{2B03B684-7B05-4AE5-A159-B54E6C9C4757}" name="Recibidas" dataDxfId="52">
      <calculatedColumnFormula>+VLOOKUP(Tabla35710[[#This Row],[Tipo de Queja]],'Base de Datos'!$A$18:$G$24,5,)</calculatedColumnFormula>
    </tableColumn>
    <tableColumn id="5" xr3:uid="{6FCB2CF7-98A3-40CC-BDD0-1E8513701029}" name="En Proceso" dataDxfId="51"/>
    <tableColumn id="6" xr3:uid="{1EBA3EEC-9757-43FF-97BB-BA086E6B68C7}" name="Completadas a Tiempo" dataDxfId="50">
      <calculatedColumnFormula>+Tabla35710[[#This Row],[Recibidas]]</calculatedColumnFormula>
    </tableColumn>
    <tableColumn id="7" xr3:uid="{F8EB79B0-A97D-4BB8-A54C-5B4C32D8F67B}" name="Vencidas" dataDxfId="49">
      <calculatedColumnFormula>+Tabla35710[[#This Row],[Recibidas]]-Tabla35710[[#This Row],[Completadas a Tiempo]]</calculatedColumnFormula>
    </tableColumn>
    <tableColumn id="8" xr3:uid="{FE11A4BC-D18C-47FB-8EA7-2BE1F9CB2793}" name="Porcentaje de Cumplimiento" dataDxfId="48">
      <calculatedColumnFormula>Tabla35710[[#This Row],[Recibidas]]/Tabla35710[[#This Row],[Completadas a Tiempo]]</calculatedColumnFormula>
    </tableColumn>
  </tableColumns>
  <tableStyleInfo name="TableStyleLight2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2C55F05-4119-487A-BC0C-3EDE7E6C3482}" name="Tabla346811" displayName="Tabla346811" ref="A10:G16" totalsRowShown="0" headerRowDxfId="47" dataDxfId="46">
  <tableColumns count="7">
    <tableColumn id="1" xr3:uid="{0C1CF18C-286C-4B08-B5BE-C56C64B0553C}" name="Via " dataDxfId="45"/>
    <tableColumn id="2" xr3:uid="{87BDF2C4-BF84-4EF8-9F74-603B3F67AD81}" name="Estandar" dataDxfId="44"/>
    <tableColumn id="3" xr3:uid="{3D7BA45D-8442-4E2D-9F8B-858B58FCA09C}" name="Recibidas" dataDxfId="43">
      <calculatedColumnFormula>+VLOOKUP(Tabla346811[[#This Row],[Via ]],'Base de Datos'!$A$52:$G$59,5,)</calculatedColumnFormula>
    </tableColumn>
    <tableColumn id="5" xr3:uid="{87F9409B-5DB0-48E4-8B92-D100568D4644}" name="En Proceso" dataDxfId="42"/>
    <tableColumn id="6" xr3:uid="{E2139AD8-3FB3-476E-A5AC-83E0B9E2BBB2}" name="Atendidas a Tiempo" dataDxfId="41">
      <calculatedColumnFormula>+Tabla346811[[#This Row],[Recibidas]]</calculatedColumnFormula>
    </tableColumn>
    <tableColumn id="7" xr3:uid="{C28BA85F-2743-4940-81E3-254F7BA68AF4}" name="Vencidas" dataDxfId="40">
      <calculatedColumnFormula>+Tabla346811[[#This Row],[Recibidas]]-Tabla346811[[#This Row],[Atendidas a Tiempo]]</calculatedColumnFormula>
    </tableColumn>
    <tableColumn id="8" xr3:uid="{490D94FF-17CD-42BE-B04E-E03216C95AED}" name="Porcentaje de Cumplimiento" dataDxfId="39"/>
  </tableColumns>
  <tableStyleInfo name="TableStyleLight2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3A3E28D-360D-4EE0-962E-623E24C1A346}" name="Tabla3511" displayName="Tabla3511" ref="A5:G11" totalsRowShown="0" headerRowDxfId="38" dataDxfId="37">
  <autoFilter ref="A5:G11" xr:uid="{43A3E28D-360D-4EE0-962E-623E24C1A346}"/>
  <tableColumns count="7">
    <tableColumn id="1" xr3:uid="{EDA28681-BD62-4FB0-9807-A6489EB9F0FD}" name="Tipo de Queja" dataDxfId="36"/>
    <tableColumn id="2" xr3:uid="{4D38C889-3202-4EF0-9C3E-D9204671B723}" name="Estandar" dataDxfId="35"/>
    <tableColumn id="3" xr3:uid="{4E57011A-DCA3-4339-90F9-EA3A491C869F}" name="Recibidas" dataDxfId="34">
      <calculatedColumnFormula>+VLOOKUP(Tabla3511[[#This Row],[Tipo de Queja]],'[1]Base Matriz'!$A$37:$F$42,6,FALSE)</calculatedColumnFormula>
    </tableColumn>
    <tableColumn id="5" xr3:uid="{95B1A8CE-4158-4492-BF64-90DC0270A7C1}" name="En Proceso" dataDxfId="33"/>
    <tableColumn id="6" xr3:uid="{46B795C6-F159-4BF0-9655-FBE0613469B8}" name="Completadas a Tiempo" dataDxfId="32">
      <calculatedColumnFormula>+Tabla3511[[#This Row],[Recibidas]]</calculatedColumnFormula>
    </tableColumn>
    <tableColumn id="7" xr3:uid="{68F3867F-B5EF-4FD5-9549-84DD5A9F9D30}" name="Vencidas" dataDxfId="31">
      <calculatedColumnFormula>+Tabla3511[[#This Row],[Recibidas]]-Tabla3511[[#This Row],[Completadas a Tiempo]]</calculatedColumnFormula>
    </tableColumn>
    <tableColumn id="8" xr3:uid="{0EA399EF-57B7-43C2-BA7D-41B89B186E28}" name="Porcentaje de Cumplimiento" dataDxfId="30">
      <calculatedColumnFormula>+Tabla3511[[#This Row],[Completadas a Tiempo]]/Tabla3511[[#This Row],[Recibidas]]</calculatedColumnFormula>
    </tableColumn>
  </tableColumns>
  <tableStyleInfo name="TableStyleLight2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C3EDC68-5A3D-444C-B785-0BBFFFDB962F}" name="Tabla34612" displayName="Tabla34612" ref="A13:G17" totalsRowShown="0" headerRowDxfId="29" dataDxfId="28">
  <autoFilter ref="A13:G17" xr:uid="{EC3EDC68-5A3D-444C-B785-0BBFFFDB962F}"/>
  <tableColumns count="7">
    <tableColumn id="1" xr3:uid="{EA1F659F-E29E-4E0C-9B22-05D92515E8A0}" name="Via " dataDxfId="27"/>
    <tableColumn id="2" xr3:uid="{B0D182B7-8585-451B-840F-6A04E995D34C}" name="Estandar" dataDxfId="26"/>
    <tableColumn id="3" xr3:uid="{96811EF9-4135-4F43-B280-F2747F257604}" name="Recibidas" dataDxfId="25">
      <calculatedColumnFormula>+VLOOKUP(Tabla34612[[#This Row],[Via ]],'[1]Base Matriz'!$A$78:$F$83,6,FALSE)</calculatedColumnFormula>
    </tableColumn>
    <tableColumn id="5" xr3:uid="{6DD2CF52-ACBF-4181-AFCF-B64E9452FB99}" name="En Proceso" dataDxfId="24"/>
    <tableColumn id="6" xr3:uid="{227E09B9-7FB0-4570-931B-961FF6BD35A5}" name="Atendidas a Tiempo" dataDxfId="23">
      <calculatedColumnFormula>+Tabla34612[[#This Row],[Recibidas]]</calculatedColumnFormula>
    </tableColumn>
    <tableColumn id="7" xr3:uid="{20F06170-90A8-47F0-8B9E-E8210F4EAA02}" name="Vencidas" dataDxfId="22">
      <calculatedColumnFormula>+Tabla34612[[#This Row],[Atendidas a Tiempo]]-Tabla34612[[#This Row],[Recibidas]]</calculatedColumnFormula>
    </tableColumn>
    <tableColumn id="8" xr3:uid="{52C30939-7DEA-4C46-9066-9C1179DD4429}" name="Porcentaje de Cumplimiento" dataDxfId="21">
      <calculatedColumnFormula>+Tabla34612[[#This Row],[Atendidas a Tiempo]]/Tabla34612[[#This Row],[Recibidas]]</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ilbert_angomas@hotmail.com" TargetMode="External"/><Relationship Id="rId1" Type="http://schemas.openxmlformats.org/officeDocument/2006/relationships/hyperlink" Target="mailto:marclaudi@gmail.com"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openxmlformats.org/officeDocument/2006/relationships/printerSettings" Target="../printerSettings/printerSettings2.bin"/><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E16EF5-8D2F-48AD-AA90-B53761E06BFE}">
  <dimension ref="A1:U786"/>
  <sheetViews>
    <sheetView topLeftCell="A141" zoomScale="70" zoomScaleNormal="70" workbookViewId="0">
      <selection activeCell="E139" sqref="E139"/>
    </sheetView>
  </sheetViews>
  <sheetFormatPr baseColWidth="10" defaultRowHeight="15" x14ac:dyDescent="0.25"/>
  <cols>
    <col min="1" max="1" width="12.85546875" style="7" bestFit="1" customWidth="1"/>
    <col min="2" max="2" width="13.7109375" style="6" bestFit="1" customWidth="1"/>
    <col min="3" max="3" width="15" style="7" bestFit="1" customWidth="1"/>
    <col min="4" max="4" width="22.85546875" style="7" bestFit="1" customWidth="1"/>
    <col min="5" max="5" width="9.85546875" style="7" bestFit="1" customWidth="1"/>
    <col min="6" max="6" width="22.42578125" style="7" customWidth="1"/>
    <col min="7" max="7" width="17.7109375" style="7" bestFit="1" customWidth="1"/>
    <col min="8" max="8" width="21" style="7" bestFit="1" customWidth="1"/>
    <col min="9" max="9" width="10.7109375" style="7" bestFit="1" customWidth="1"/>
    <col min="10" max="10" width="8.42578125" style="7" bestFit="1" customWidth="1"/>
    <col min="11" max="11" width="12.85546875" style="7" bestFit="1" customWidth="1"/>
    <col min="12" max="12" width="8.85546875" style="7" bestFit="1" customWidth="1"/>
    <col min="13" max="13" width="39.85546875" style="7" customWidth="1"/>
    <col min="14" max="14" width="41.5703125" style="7" bestFit="1" customWidth="1"/>
    <col min="15" max="15" width="24" style="8" bestFit="1" customWidth="1"/>
    <col min="16" max="16" width="25.28515625" style="7" bestFit="1" customWidth="1"/>
    <col min="17" max="17" width="17.28515625" style="7" bestFit="1" customWidth="1"/>
    <col min="18" max="18" width="13.42578125" style="7" bestFit="1" customWidth="1"/>
    <col min="19" max="19" width="17.140625" style="7" bestFit="1" customWidth="1"/>
    <col min="20" max="20" width="22.42578125" style="8" bestFit="1" customWidth="1"/>
    <col min="21" max="21" width="23.42578125" style="6" bestFit="1" customWidth="1"/>
    <col min="22" max="16384" width="11.42578125" style="6"/>
  </cols>
  <sheetData>
    <row r="1" spans="1:21" ht="38.25" customHeight="1" x14ac:dyDescent="0.25">
      <c r="A1" s="1" t="s">
        <v>0</v>
      </c>
      <c r="B1" s="2" t="s">
        <v>1</v>
      </c>
      <c r="C1" s="3" t="s">
        <v>2</v>
      </c>
      <c r="D1" s="3" t="s">
        <v>3</v>
      </c>
      <c r="E1" s="3" t="s">
        <v>4</v>
      </c>
      <c r="F1" s="3" t="s">
        <v>5</v>
      </c>
      <c r="G1" s="3" t="s">
        <v>6</v>
      </c>
      <c r="H1" s="3" t="s">
        <v>7</v>
      </c>
      <c r="I1" s="3" t="s">
        <v>8</v>
      </c>
      <c r="J1" s="3" t="s">
        <v>9</v>
      </c>
      <c r="K1" s="3" t="s">
        <v>10</v>
      </c>
      <c r="L1" s="3" t="s">
        <v>11</v>
      </c>
      <c r="M1" s="3" t="s">
        <v>12</v>
      </c>
      <c r="N1" s="3" t="s">
        <v>13</v>
      </c>
      <c r="O1" s="4" t="s">
        <v>14</v>
      </c>
      <c r="P1" s="3" t="s">
        <v>15</v>
      </c>
      <c r="Q1" s="3" t="s">
        <v>16</v>
      </c>
      <c r="R1" s="5" t="s">
        <v>17</v>
      </c>
      <c r="S1" s="5" t="s">
        <v>18</v>
      </c>
      <c r="T1" s="4" t="s">
        <v>19</v>
      </c>
      <c r="U1" s="3" t="s">
        <v>358</v>
      </c>
    </row>
    <row r="2" spans="1:21" ht="237.75" customHeight="1" x14ac:dyDescent="0.25">
      <c r="A2" s="7">
        <v>1</v>
      </c>
      <c r="B2" s="6" t="s">
        <v>20</v>
      </c>
      <c r="D2" s="7" t="s">
        <v>21</v>
      </c>
      <c r="E2" s="7" t="s">
        <v>22</v>
      </c>
      <c r="F2" s="27" t="s">
        <v>23</v>
      </c>
      <c r="H2" s="7" t="s">
        <v>24</v>
      </c>
      <c r="I2" s="7" t="s">
        <v>25</v>
      </c>
      <c r="J2" s="7">
        <v>27</v>
      </c>
      <c r="K2" s="7" t="s">
        <v>26</v>
      </c>
      <c r="L2" s="7">
        <v>2021</v>
      </c>
      <c r="M2" s="7" t="s">
        <v>27</v>
      </c>
      <c r="O2" s="8" t="s">
        <v>28</v>
      </c>
      <c r="Q2" s="7" t="s">
        <v>29</v>
      </c>
      <c r="R2" s="7" t="s">
        <v>30</v>
      </c>
      <c r="S2" s="7" t="s">
        <v>31</v>
      </c>
      <c r="T2" s="8" t="s">
        <v>85</v>
      </c>
      <c r="U2" s="7">
        <v>8</v>
      </c>
    </row>
    <row r="3" spans="1:21" ht="120" x14ac:dyDescent="0.25">
      <c r="A3" s="7">
        <v>2</v>
      </c>
      <c r="B3" s="6" t="s">
        <v>32</v>
      </c>
      <c r="C3" s="7" t="s">
        <v>33</v>
      </c>
      <c r="D3" s="7" t="s">
        <v>34</v>
      </c>
      <c r="F3" s="27" t="s">
        <v>35</v>
      </c>
      <c r="G3" s="7" t="s">
        <v>36</v>
      </c>
      <c r="H3" s="7" t="s">
        <v>37</v>
      </c>
      <c r="I3" s="7" t="s">
        <v>25</v>
      </c>
      <c r="J3" s="7">
        <v>4</v>
      </c>
      <c r="K3" s="7" t="s">
        <v>38</v>
      </c>
      <c r="L3" s="7">
        <v>2022</v>
      </c>
      <c r="M3" s="7" t="s">
        <v>39</v>
      </c>
      <c r="P3" s="7" t="s">
        <v>40</v>
      </c>
      <c r="Q3" s="7" t="s">
        <v>41</v>
      </c>
      <c r="R3" s="7" t="s">
        <v>30</v>
      </c>
      <c r="S3" s="7" t="s">
        <v>42</v>
      </c>
      <c r="T3" s="8" t="s">
        <v>85</v>
      </c>
      <c r="U3" s="7">
        <v>8</v>
      </c>
    </row>
    <row r="4" spans="1:21" ht="150" x14ac:dyDescent="0.25">
      <c r="A4" s="7">
        <v>3</v>
      </c>
      <c r="B4" s="6" t="s">
        <v>43</v>
      </c>
      <c r="D4" s="7" t="s">
        <v>44</v>
      </c>
      <c r="F4" s="27" t="s">
        <v>45</v>
      </c>
      <c r="H4" s="7" t="s">
        <v>46</v>
      </c>
      <c r="I4" s="7" t="s">
        <v>47</v>
      </c>
      <c r="J4" s="7">
        <v>4</v>
      </c>
      <c r="K4" s="7" t="s">
        <v>38</v>
      </c>
      <c r="L4" s="7">
        <v>2022</v>
      </c>
      <c r="M4" s="7" t="s">
        <v>48</v>
      </c>
      <c r="Q4" s="7" t="s">
        <v>29</v>
      </c>
      <c r="R4" s="7" t="s">
        <v>30</v>
      </c>
      <c r="S4" s="7" t="s">
        <v>42</v>
      </c>
      <c r="T4" s="8" t="s">
        <v>85</v>
      </c>
      <c r="U4" s="7">
        <v>8</v>
      </c>
    </row>
    <row r="5" spans="1:21" ht="105" x14ac:dyDescent="0.25">
      <c r="A5" s="7">
        <v>4</v>
      </c>
      <c r="B5" s="6" t="s">
        <v>49</v>
      </c>
      <c r="C5" s="7" t="s">
        <v>50</v>
      </c>
      <c r="D5" s="7" t="s">
        <v>51</v>
      </c>
      <c r="E5" s="7" t="s">
        <v>22</v>
      </c>
      <c r="F5" s="27" t="s">
        <v>52</v>
      </c>
      <c r="H5" s="7" t="s">
        <v>53</v>
      </c>
      <c r="I5" s="7" t="s">
        <v>25</v>
      </c>
      <c r="J5" s="7">
        <v>7</v>
      </c>
      <c r="K5" s="7" t="s">
        <v>38</v>
      </c>
      <c r="L5" s="7">
        <v>2022</v>
      </c>
      <c r="M5" s="7" t="s">
        <v>54</v>
      </c>
      <c r="O5" s="8" t="s">
        <v>55</v>
      </c>
      <c r="Q5" s="7" t="s">
        <v>29</v>
      </c>
      <c r="R5" s="7" t="s">
        <v>30</v>
      </c>
      <c r="S5" s="7" t="s">
        <v>42</v>
      </c>
      <c r="T5" s="8" t="s">
        <v>85</v>
      </c>
      <c r="U5" s="7">
        <v>5</v>
      </c>
    </row>
    <row r="6" spans="1:21" ht="105" x14ac:dyDescent="0.25">
      <c r="A6" s="7">
        <v>5</v>
      </c>
      <c r="B6" s="6" t="s">
        <v>56</v>
      </c>
      <c r="C6" s="7" t="s">
        <v>57</v>
      </c>
      <c r="D6" s="7" t="s">
        <v>58</v>
      </c>
      <c r="E6" s="7" t="s">
        <v>22</v>
      </c>
      <c r="F6" s="27" t="s">
        <v>59</v>
      </c>
      <c r="G6" s="7" t="s">
        <v>60</v>
      </c>
      <c r="H6" s="7" t="s">
        <v>61</v>
      </c>
      <c r="I6" s="7" t="s">
        <v>25</v>
      </c>
      <c r="J6" s="7">
        <v>7</v>
      </c>
      <c r="K6" s="7" t="s">
        <v>38</v>
      </c>
      <c r="L6" s="7">
        <v>2022</v>
      </c>
      <c r="M6" s="7" t="s">
        <v>62</v>
      </c>
      <c r="O6" s="8" t="s">
        <v>63</v>
      </c>
      <c r="Q6" s="7" t="s">
        <v>41</v>
      </c>
      <c r="R6" s="7" t="s">
        <v>30</v>
      </c>
      <c r="S6" s="7" t="s">
        <v>42</v>
      </c>
      <c r="T6" s="8" t="s">
        <v>85</v>
      </c>
      <c r="U6" s="7">
        <v>5</v>
      </c>
    </row>
    <row r="7" spans="1:21" ht="135" x14ac:dyDescent="0.25">
      <c r="A7" s="7">
        <v>6</v>
      </c>
      <c r="B7" s="6" t="s">
        <v>64</v>
      </c>
      <c r="C7" s="7" t="s">
        <v>65</v>
      </c>
      <c r="D7" s="7" t="s">
        <v>66</v>
      </c>
      <c r="E7" s="7" t="s">
        <v>22</v>
      </c>
      <c r="F7" s="27" t="s">
        <v>67</v>
      </c>
      <c r="H7" s="7" t="s">
        <v>61</v>
      </c>
      <c r="I7" s="7" t="s">
        <v>25</v>
      </c>
      <c r="J7" s="7">
        <v>7</v>
      </c>
      <c r="K7" s="7" t="s">
        <v>38</v>
      </c>
      <c r="L7" s="7">
        <v>2022</v>
      </c>
      <c r="M7" s="7" t="s">
        <v>68</v>
      </c>
      <c r="Q7" s="7" t="s">
        <v>29</v>
      </c>
      <c r="R7" s="7" t="s">
        <v>30</v>
      </c>
      <c r="S7" s="7" t="s">
        <v>42</v>
      </c>
      <c r="T7" s="8" t="s">
        <v>85</v>
      </c>
      <c r="U7" s="7">
        <v>6</v>
      </c>
    </row>
    <row r="8" spans="1:21" ht="141.75" x14ac:dyDescent="0.25">
      <c r="A8" s="7">
        <v>7</v>
      </c>
      <c r="B8" s="19" t="s">
        <v>90</v>
      </c>
      <c r="C8" s="19" t="s">
        <v>91</v>
      </c>
      <c r="D8" s="19"/>
      <c r="E8" s="19"/>
      <c r="F8" s="20" t="s">
        <v>92</v>
      </c>
      <c r="G8" s="19" t="s">
        <v>93</v>
      </c>
      <c r="H8" s="19" t="s">
        <v>46</v>
      </c>
      <c r="I8" s="19" t="s">
        <v>47</v>
      </c>
      <c r="J8" s="19">
        <v>9</v>
      </c>
      <c r="K8" s="19" t="s">
        <v>38</v>
      </c>
      <c r="L8" s="19">
        <v>2022</v>
      </c>
      <c r="M8" s="20" t="s">
        <v>94</v>
      </c>
      <c r="N8" s="20"/>
      <c r="O8" s="20" t="s">
        <v>95</v>
      </c>
      <c r="P8" s="20"/>
      <c r="Q8" s="7" t="s">
        <v>29</v>
      </c>
      <c r="R8" s="7" t="s">
        <v>30</v>
      </c>
      <c r="S8" s="7" t="s">
        <v>180</v>
      </c>
      <c r="T8" s="8" t="s">
        <v>178</v>
      </c>
      <c r="U8" s="7">
        <v>15</v>
      </c>
    </row>
    <row r="9" spans="1:21" ht="141.75" x14ac:dyDescent="0.25">
      <c r="A9" s="7">
        <v>8</v>
      </c>
      <c r="B9" s="19" t="s">
        <v>96</v>
      </c>
      <c r="C9" s="19" t="s">
        <v>97</v>
      </c>
      <c r="D9" s="19" t="s">
        <v>98</v>
      </c>
      <c r="E9" s="19"/>
      <c r="F9" s="20" t="s">
        <v>99</v>
      </c>
      <c r="G9" s="19"/>
      <c r="H9" s="19" t="s">
        <v>61</v>
      </c>
      <c r="I9" s="19" t="s">
        <v>25</v>
      </c>
      <c r="J9" s="19">
        <v>11</v>
      </c>
      <c r="K9" s="19" t="s">
        <v>38</v>
      </c>
      <c r="L9" s="19">
        <v>2022</v>
      </c>
      <c r="M9" s="20" t="s">
        <v>100</v>
      </c>
      <c r="N9" s="20"/>
      <c r="O9" s="20" t="s">
        <v>101</v>
      </c>
      <c r="P9" s="20"/>
      <c r="Q9" s="7" t="s">
        <v>29</v>
      </c>
      <c r="R9" s="7" t="s">
        <v>30</v>
      </c>
      <c r="S9" s="7" t="s">
        <v>181</v>
      </c>
      <c r="T9" s="8" t="s">
        <v>178</v>
      </c>
      <c r="U9" s="7">
        <v>7</v>
      </c>
    </row>
    <row r="10" spans="1:21" ht="94.5" x14ac:dyDescent="0.25">
      <c r="A10" s="7">
        <v>9</v>
      </c>
      <c r="B10" s="19" t="s">
        <v>102</v>
      </c>
      <c r="C10" s="19" t="s">
        <v>103</v>
      </c>
      <c r="D10" s="19" t="s">
        <v>104</v>
      </c>
      <c r="E10" s="19"/>
      <c r="F10" s="20" t="s">
        <v>105</v>
      </c>
      <c r="G10" s="19" t="s">
        <v>106</v>
      </c>
      <c r="H10" s="19" t="s">
        <v>107</v>
      </c>
      <c r="I10" s="19" t="s">
        <v>25</v>
      </c>
      <c r="J10" s="19">
        <v>14</v>
      </c>
      <c r="K10" s="19" t="s">
        <v>38</v>
      </c>
      <c r="L10" s="19">
        <v>2022</v>
      </c>
      <c r="M10" s="20" t="s">
        <v>108</v>
      </c>
      <c r="N10" s="20"/>
      <c r="O10" s="20"/>
      <c r="P10" s="20" t="s">
        <v>109</v>
      </c>
      <c r="Q10" s="7" t="s">
        <v>29</v>
      </c>
      <c r="R10" s="7" t="s">
        <v>30</v>
      </c>
      <c r="S10" s="7" t="s">
        <v>184</v>
      </c>
      <c r="T10" s="8" t="s">
        <v>85</v>
      </c>
      <c r="U10" s="7">
        <v>7</v>
      </c>
    </row>
    <row r="11" spans="1:21" ht="346.5" x14ac:dyDescent="0.25">
      <c r="A11" s="7">
        <v>10</v>
      </c>
      <c r="B11" s="19" t="s">
        <v>110</v>
      </c>
      <c r="C11" s="19" t="s">
        <v>111</v>
      </c>
      <c r="D11" s="19" t="s">
        <v>112</v>
      </c>
      <c r="E11" s="19"/>
      <c r="F11" s="20" t="s">
        <v>113</v>
      </c>
      <c r="G11" s="19" t="s">
        <v>114</v>
      </c>
      <c r="H11" s="19" t="s">
        <v>61</v>
      </c>
      <c r="I11" s="19" t="s">
        <v>47</v>
      </c>
      <c r="J11" s="19">
        <v>25</v>
      </c>
      <c r="K11" s="19" t="s">
        <v>38</v>
      </c>
      <c r="L11" s="19">
        <v>2022</v>
      </c>
      <c r="M11" s="20" t="s">
        <v>115</v>
      </c>
      <c r="N11" s="20"/>
      <c r="O11" s="20" t="s">
        <v>116</v>
      </c>
      <c r="P11" s="20"/>
      <c r="Q11" s="19" t="s">
        <v>41</v>
      </c>
      <c r="R11" s="7" t="s">
        <v>30</v>
      </c>
      <c r="S11" s="7" t="s">
        <v>182</v>
      </c>
      <c r="T11" s="8" t="s">
        <v>178</v>
      </c>
      <c r="U11" s="7">
        <v>7</v>
      </c>
    </row>
    <row r="12" spans="1:21" ht="157.5" x14ac:dyDescent="0.25">
      <c r="A12" s="7">
        <v>11</v>
      </c>
      <c r="B12" s="19" t="s">
        <v>117</v>
      </c>
      <c r="C12" s="19" t="s">
        <v>118</v>
      </c>
      <c r="D12" s="19"/>
      <c r="E12" s="19"/>
      <c r="F12" s="20" t="s">
        <v>119</v>
      </c>
      <c r="G12" s="19" t="s">
        <v>120</v>
      </c>
      <c r="H12" s="19" t="s">
        <v>121</v>
      </c>
      <c r="I12" s="19" t="s">
        <v>25</v>
      </c>
      <c r="J12" s="19">
        <v>28</v>
      </c>
      <c r="K12" s="19" t="s">
        <v>38</v>
      </c>
      <c r="L12" s="19">
        <v>2022</v>
      </c>
      <c r="M12" s="20" t="s">
        <v>179</v>
      </c>
      <c r="N12" s="20"/>
      <c r="O12" s="20" t="s">
        <v>122</v>
      </c>
      <c r="P12" s="20"/>
      <c r="Q12" s="19" t="s">
        <v>41</v>
      </c>
      <c r="R12" s="7" t="s">
        <v>30</v>
      </c>
      <c r="S12" s="7" t="s">
        <v>183</v>
      </c>
      <c r="T12" s="8" t="s">
        <v>85</v>
      </c>
      <c r="U12" s="7">
        <v>5</v>
      </c>
    </row>
    <row r="13" spans="1:21" ht="141.75" x14ac:dyDescent="0.25">
      <c r="A13" s="7">
        <v>12</v>
      </c>
      <c r="B13" s="21" t="s">
        <v>123</v>
      </c>
      <c r="C13" s="21" t="s">
        <v>124</v>
      </c>
      <c r="D13" s="21" t="s">
        <v>125</v>
      </c>
      <c r="E13" s="21"/>
      <c r="F13" s="24" t="s">
        <v>35</v>
      </c>
      <c r="G13" s="21" t="s">
        <v>126</v>
      </c>
      <c r="H13" s="21" t="s">
        <v>127</v>
      </c>
      <c r="I13" s="21" t="s">
        <v>47</v>
      </c>
      <c r="J13" s="21">
        <v>28</v>
      </c>
      <c r="K13" s="23" t="s">
        <v>38</v>
      </c>
      <c r="L13" s="23">
        <v>2022</v>
      </c>
      <c r="M13" s="24" t="s">
        <v>128</v>
      </c>
      <c r="N13" s="24"/>
      <c r="O13" s="24" t="s">
        <v>129</v>
      </c>
      <c r="P13" s="24"/>
      <c r="Q13" s="22" t="s">
        <v>41</v>
      </c>
      <c r="R13" s="7" t="s">
        <v>30</v>
      </c>
      <c r="S13" s="7" t="s">
        <v>183</v>
      </c>
      <c r="T13" s="8" t="s">
        <v>85</v>
      </c>
      <c r="U13" s="7">
        <v>5</v>
      </c>
    </row>
    <row r="14" spans="1:21" ht="141.75" x14ac:dyDescent="0.25">
      <c r="A14" s="7">
        <v>13</v>
      </c>
      <c r="B14" s="21" t="s">
        <v>130</v>
      </c>
      <c r="C14" s="21" t="s">
        <v>131</v>
      </c>
      <c r="D14" s="21" t="s">
        <v>132</v>
      </c>
      <c r="E14" s="21" t="s">
        <v>22</v>
      </c>
      <c r="F14" s="24" t="s">
        <v>133</v>
      </c>
      <c r="G14" s="21" t="s">
        <v>134</v>
      </c>
      <c r="H14" s="22" t="s">
        <v>46</v>
      </c>
      <c r="I14" s="21" t="s">
        <v>47</v>
      </c>
      <c r="J14" s="21">
        <v>28</v>
      </c>
      <c r="K14" s="23" t="s">
        <v>38</v>
      </c>
      <c r="L14" s="25">
        <v>2022</v>
      </c>
      <c r="M14" s="24" t="s">
        <v>135</v>
      </c>
      <c r="N14" s="24"/>
      <c r="O14" s="24" t="s">
        <v>136</v>
      </c>
      <c r="P14" s="24"/>
      <c r="Q14" s="22" t="s">
        <v>41</v>
      </c>
      <c r="R14" s="7" t="s">
        <v>30</v>
      </c>
      <c r="S14" s="7" t="s">
        <v>185</v>
      </c>
      <c r="T14" s="8" t="s">
        <v>85</v>
      </c>
      <c r="U14" s="7">
        <v>6</v>
      </c>
    </row>
    <row r="15" spans="1:21" ht="126" x14ac:dyDescent="0.25">
      <c r="A15" s="7">
        <v>14</v>
      </c>
      <c r="B15" s="21" t="s">
        <v>137</v>
      </c>
      <c r="C15" s="21" t="s">
        <v>138</v>
      </c>
      <c r="D15" s="21" t="s">
        <v>139</v>
      </c>
      <c r="E15" s="21"/>
      <c r="F15" s="24" t="s">
        <v>140</v>
      </c>
      <c r="G15" s="21" t="s">
        <v>141</v>
      </c>
      <c r="H15" s="22" t="s">
        <v>37</v>
      </c>
      <c r="I15" s="21" t="s">
        <v>47</v>
      </c>
      <c r="J15" s="21">
        <v>2</v>
      </c>
      <c r="K15" s="21" t="s">
        <v>142</v>
      </c>
      <c r="L15" s="22">
        <v>2022</v>
      </c>
      <c r="M15" s="24" t="s">
        <v>143</v>
      </c>
      <c r="N15" s="24"/>
      <c r="O15" s="24" t="s">
        <v>144</v>
      </c>
      <c r="P15" s="24"/>
      <c r="Q15" s="22" t="s">
        <v>41</v>
      </c>
      <c r="R15" s="7" t="s">
        <v>30</v>
      </c>
      <c r="S15" s="7" t="s">
        <v>186</v>
      </c>
      <c r="T15" s="8" t="s">
        <v>85</v>
      </c>
      <c r="U15" s="7">
        <v>5</v>
      </c>
    </row>
    <row r="16" spans="1:21" ht="94.5" x14ac:dyDescent="0.25">
      <c r="A16" s="7">
        <v>15</v>
      </c>
      <c r="B16" s="21" t="s">
        <v>90</v>
      </c>
      <c r="C16" s="21" t="s">
        <v>145</v>
      </c>
      <c r="D16" s="21" t="s">
        <v>146</v>
      </c>
      <c r="E16" s="21"/>
      <c r="F16" s="24" t="s">
        <v>35</v>
      </c>
      <c r="G16" s="21" t="s">
        <v>147</v>
      </c>
      <c r="H16" s="22" t="s">
        <v>148</v>
      </c>
      <c r="I16" s="21" t="s">
        <v>25</v>
      </c>
      <c r="J16" s="21">
        <v>2</v>
      </c>
      <c r="K16" s="21" t="s">
        <v>142</v>
      </c>
      <c r="L16" s="22">
        <v>2022</v>
      </c>
      <c r="M16" s="24" t="s">
        <v>149</v>
      </c>
      <c r="N16" s="24"/>
      <c r="O16" s="24" t="s">
        <v>150</v>
      </c>
      <c r="P16" s="24"/>
      <c r="Q16" s="22" t="s">
        <v>41</v>
      </c>
      <c r="R16" s="7" t="s">
        <v>30</v>
      </c>
      <c r="S16" s="7" t="s">
        <v>186</v>
      </c>
      <c r="T16" s="8" t="s">
        <v>85</v>
      </c>
      <c r="U16" s="7">
        <v>5</v>
      </c>
    </row>
    <row r="17" spans="1:21" ht="110.25" x14ac:dyDescent="0.25">
      <c r="A17" s="7">
        <v>16</v>
      </c>
      <c r="B17" s="21" t="s">
        <v>151</v>
      </c>
      <c r="C17" s="21" t="s">
        <v>152</v>
      </c>
      <c r="D17" s="21" t="s">
        <v>153</v>
      </c>
      <c r="E17" s="21" t="s">
        <v>22</v>
      </c>
      <c r="F17" s="24" t="s">
        <v>154</v>
      </c>
      <c r="G17" s="21" t="s">
        <v>155</v>
      </c>
      <c r="H17" s="21" t="s">
        <v>37</v>
      </c>
      <c r="I17" s="21" t="s">
        <v>47</v>
      </c>
      <c r="J17" s="21">
        <v>4</v>
      </c>
      <c r="K17" s="21" t="s">
        <v>142</v>
      </c>
      <c r="L17" s="23">
        <v>2022</v>
      </c>
      <c r="M17" s="24" t="s">
        <v>156</v>
      </c>
      <c r="N17" s="24"/>
      <c r="O17" s="24" t="s">
        <v>157</v>
      </c>
      <c r="P17" s="24"/>
      <c r="Q17" s="22" t="s">
        <v>41</v>
      </c>
      <c r="R17" s="7" t="s">
        <v>30</v>
      </c>
      <c r="S17" s="7" t="s">
        <v>186</v>
      </c>
      <c r="T17" s="8" t="s">
        <v>85</v>
      </c>
      <c r="U17" s="7">
        <v>3</v>
      </c>
    </row>
    <row r="18" spans="1:21" ht="173.25" x14ac:dyDescent="0.25">
      <c r="A18" s="7">
        <v>17</v>
      </c>
      <c r="B18" s="21" t="s">
        <v>158</v>
      </c>
      <c r="C18" s="21" t="s">
        <v>159</v>
      </c>
      <c r="D18" s="21" t="s">
        <v>160</v>
      </c>
      <c r="E18" s="21"/>
      <c r="F18" s="24" t="s">
        <v>161</v>
      </c>
      <c r="G18" s="21" t="s">
        <v>162</v>
      </c>
      <c r="H18" s="22" t="s">
        <v>46</v>
      </c>
      <c r="I18" s="21" t="s">
        <v>47</v>
      </c>
      <c r="J18" s="21">
        <v>7</v>
      </c>
      <c r="K18" s="21" t="s">
        <v>142</v>
      </c>
      <c r="L18" s="25">
        <v>2022</v>
      </c>
      <c r="M18" s="24" t="s">
        <v>163</v>
      </c>
      <c r="N18" s="24"/>
      <c r="O18" s="24" t="s">
        <v>164</v>
      </c>
      <c r="P18" s="24"/>
      <c r="Q18" s="22" t="s">
        <v>41</v>
      </c>
      <c r="R18" s="7" t="s">
        <v>30</v>
      </c>
      <c r="S18" s="7" t="s">
        <v>187</v>
      </c>
      <c r="T18" s="8" t="s">
        <v>85</v>
      </c>
      <c r="U18" s="7">
        <v>8</v>
      </c>
    </row>
    <row r="19" spans="1:21" ht="141.75" x14ac:dyDescent="0.25">
      <c r="A19" s="7">
        <v>18</v>
      </c>
      <c r="B19" s="21" t="s">
        <v>165</v>
      </c>
      <c r="C19" s="21" t="s">
        <v>166</v>
      </c>
      <c r="D19" s="21" t="s">
        <v>167</v>
      </c>
      <c r="E19" s="21" t="s">
        <v>22</v>
      </c>
      <c r="F19" s="24" t="s">
        <v>168</v>
      </c>
      <c r="G19" s="21"/>
      <c r="H19" s="21" t="s">
        <v>53</v>
      </c>
      <c r="I19" s="21" t="s">
        <v>47</v>
      </c>
      <c r="J19" s="21">
        <v>8</v>
      </c>
      <c r="K19" s="21" t="s">
        <v>142</v>
      </c>
      <c r="L19" s="22">
        <v>2022</v>
      </c>
      <c r="M19" s="24" t="s">
        <v>169</v>
      </c>
      <c r="N19" s="24"/>
      <c r="O19" s="24" t="s">
        <v>170</v>
      </c>
      <c r="P19" s="24"/>
      <c r="Q19" s="22" t="s">
        <v>41</v>
      </c>
      <c r="R19" s="7" t="s">
        <v>30</v>
      </c>
      <c r="S19" s="7" t="s">
        <v>187</v>
      </c>
      <c r="T19" s="8" t="s">
        <v>85</v>
      </c>
      <c r="U19" s="7">
        <v>7</v>
      </c>
    </row>
    <row r="20" spans="1:21" ht="156.75" customHeight="1" x14ac:dyDescent="0.25">
      <c r="A20" s="7">
        <v>19</v>
      </c>
      <c r="B20" s="22" t="s">
        <v>171</v>
      </c>
      <c r="C20" s="22" t="s">
        <v>172</v>
      </c>
      <c r="D20" s="21" t="s">
        <v>173</v>
      </c>
      <c r="E20" s="21" t="s">
        <v>22</v>
      </c>
      <c r="F20" s="24" t="s">
        <v>174</v>
      </c>
      <c r="G20" s="21" t="s">
        <v>175</v>
      </c>
      <c r="H20" s="21" t="s">
        <v>53</v>
      </c>
      <c r="I20" s="21" t="s">
        <v>47</v>
      </c>
      <c r="J20" s="21">
        <v>8</v>
      </c>
      <c r="K20" s="21" t="s">
        <v>142</v>
      </c>
      <c r="L20" s="22">
        <v>2022</v>
      </c>
      <c r="M20" s="24" t="s">
        <v>176</v>
      </c>
      <c r="N20" s="24"/>
      <c r="O20" s="24" t="s">
        <v>177</v>
      </c>
      <c r="P20" s="24"/>
      <c r="Q20" s="22" t="s">
        <v>29</v>
      </c>
      <c r="R20" s="7" t="s">
        <v>30</v>
      </c>
      <c r="S20" s="7" t="s">
        <v>187</v>
      </c>
      <c r="T20" s="8" t="s">
        <v>85</v>
      </c>
      <c r="U20" s="7">
        <v>7</v>
      </c>
    </row>
    <row r="21" spans="1:21" ht="126" x14ac:dyDescent="0.25">
      <c r="A21" s="7">
        <v>20</v>
      </c>
      <c r="B21" s="22" t="s">
        <v>359</v>
      </c>
      <c r="C21" s="22" t="s">
        <v>360</v>
      </c>
      <c r="D21" s="21" t="s">
        <v>361</v>
      </c>
      <c r="E21" s="21"/>
      <c r="F21" s="22" t="s">
        <v>362</v>
      </c>
      <c r="G21" s="21" t="s">
        <v>147</v>
      </c>
      <c r="H21" s="21" t="s">
        <v>363</v>
      </c>
      <c r="I21" s="21" t="s">
        <v>47</v>
      </c>
      <c r="J21" s="21">
        <v>15</v>
      </c>
      <c r="K21" s="21" t="s">
        <v>142</v>
      </c>
      <c r="L21" s="22">
        <v>2022</v>
      </c>
      <c r="M21" s="24" t="s">
        <v>364</v>
      </c>
      <c r="N21" s="29"/>
      <c r="O21" s="24" t="s">
        <v>365</v>
      </c>
      <c r="P21" s="29"/>
      <c r="Q21" s="22" t="s">
        <v>41</v>
      </c>
      <c r="S21" s="7" t="s">
        <v>366</v>
      </c>
      <c r="T21" s="8" t="s">
        <v>85</v>
      </c>
      <c r="U21" s="7">
        <v>7</v>
      </c>
    </row>
    <row r="22" spans="1:21" ht="105" x14ac:dyDescent="0.25">
      <c r="A22" s="7">
        <v>21</v>
      </c>
      <c r="B22" s="6" t="s">
        <v>367</v>
      </c>
      <c r="C22" s="7" t="s">
        <v>368</v>
      </c>
      <c r="D22" s="7" t="s">
        <v>369</v>
      </c>
      <c r="F22" s="7" t="s">
        <v>370</v>
      </c>
      <c r="G22" s="7" t="s">
        <v>371</v>
      </c>
      <c r="H22" s="7" t="s">
        <v>121</v>
      </c>
      <c r="I22" s="21" t="s">
        <v>47</v>
      </c>
      <c r="J22" s="7">
        <v>17</v>
      </c>
      <c r="K22" s="21" t="s">
        <v>142</v>
      </c>
      <c r="L22" s="22">
        <v>2022</v>
      </c>
      <c r="M22" s="7" t="s">
        <v>372</v>
      </c>
      <c r="Q22" s="22" t="s">
        <v>29</v>
      </c>
      <c r="S22" s="7" t="s">
        <v>373</v>
      </c>
      <c r="T22" s="8" t="s">
        <v>85</v>
      </c>
      <c r="U22" s="7">
        <v>7</v>
      </c>
    </row>
    <row r="23" spans="1:21" ht="120" x14ac:dyDescent="0.25">
      <c r="A23" s="7">
        <v>22</v>
      </c>
      <c r="B23" s="6" t="s">
        <v>374</v>
      </c>
      <c r="C23" s="7" t="s">
        <v>375</v>
      </c>
      <c r="D23" s="7" t="s">
        <v>376</v>
      </c>
      <c r="F23" s="7" t="s">
        <v>377</v>
      </c>
      <c r="G23" s="7" t="s">
        <v>378</v>
      </c>
      <c r="H23" s="7" t="s">
        <v>379</v>
      </c>
      <c r="I23" s="21" t="s">
        <v>25</v>
      </c>
      <c r="J23" s="7">
        <v>17</v>
      </c>
      <c r="K23" s="21" t="s">
        <v>142</v>
      </c>
      <c r="L23" s="22">
        <v>2022</v>
      </c>
      <c r="M23" s="7" t="s">
        <v>380</v>
      </c>
      <c r="P23" s="7" t="s">
        <v>381</v>
      </c>
      <c r="Q23" s="22" t="s">
        <v>29</v>
      </c>
      <c r="S23" s="7" t="s">
        <v>373</v>
      </c>
      <c r="T23" s="8" t="s">
        <v>85</v>
      </c>
      <c r="U23" s="7">
        <v>7</v>
      </c>
    </row>
    <row r="24" spans="1:21" ht="180" x14ac:dyDescent="0.25">
      <c r="A24" s="7">
        <v>23</v>
      </c>
      <c r="B24" s="6" t="s">
        <v>382</v>
      </c>
      <c r="C24" s="7" t="s">
        <v>383</v>
      </c>
      <c r="D24" s="7" t="s">
        <v>384</v>
      </c>
      <c r="F24" s="7" t="s">
        <v>385</v>
      </c>
      <c r="G24" s="7" t="s">
        <v>386</v>
      </c>
      <c r="H24" s="21" t="s">
        <v>53</v>
      </c>
      <c r="I24" s="21" t="s">
        <v>25</v>
      </c>
      <c r="J24" s="7">
        <v>17</v>
      </c>
      <c r="K24" s="21" t="s">
        <v>142</v>
      </c>
      <c r="L24" s="22">
        <v>2022</v>
      </c>
      <c r="M24" s="7" t="s">
        <v>387</v>
      </c>
      <c r="O24" s="8" t="s">
        <v>388</v>
      </c>
      <c r="Q24" s="22" t="s">
        <v>29</v>
      </c>
      <c r="S24" s="7" t="s">
        <v>373</v>
      </c>
      <c r="T24" s="8" t="s">
        <v>85</v>
      </c>
      <c r="U24" s="7">
        <v>7</v>
      </c>
    </row>
    <row r="25" spans="1:21" ht="90" x14ac:dyDescent="0.25">
      <c r="A25" s="7">
        <v>24</v>
      </c>
      <c r="B25" s="6" t="s">
        <v>389</v>
      </c>
      <c r="C25" s="7" t="s">
        <v>390</v>
      </c>
      <c r="D25" s="7" t="s">
        <v>391</v>
      </c>
      <c r="F25" s="7" t="s">
        <v>392</v>
      </c>
      <c r="G25" s="7" t="s">
        <v>393</v>
      </c>
      <c r="H25" s="22" t="s">
        <v>46</v>
      </c>
      <c r="I25" s="21" t="s">
        <v>47</v>
      </c>
      <c r="J25" s="7">
        <v>16</v>
      </c>
      <c r="K25" s="21" t="s">
        <v>142</v>
      </c>
      <c r="L25" s="22">
        <v>2022</v>
      </c>
      <c r="M25" s="7" t="s">
        <v>394</v>
      </c>
      <c r="O25" s="8" t="s">
        <v>395</v>
      </c>
      <c r="Q25" s="22" t="s">
        <v>41</v>
      </c>
      <c r="S25" s="7" t="s">
        <v>366</v>
      </c>
      <c r="T25" s="8" t="s">
        <v>85</v>
      </c>
      <c r="U25" s="7">
        <v>7</v>
      </c>
    </row>
    <row r="26" spans="1:21" ht="105" x14ac:dyDescent="0.25">
      <c r="A26" s="7">
        <v>25</v>
      </c>
      <c r="B26" s="6" t="s">
        <v>396</v>
      </c>
      <c r="D26" s="7" t="s">
        <v>397</v>
      </c>
      <c r="F26" s="7" t="s">
        <v>398</v>
      </c>
      <c r="G26" s="7" t="s">
        <v>399</v>
      </c>
      <c r="H26" s="21" t="s">
        <v>53</v>
      </c>
      <c r="I26" s="21" t="s">
        <v>47</v>
      </c>
      <c r="J26" s="7">
        <v>16</v>
      </c>
      <c r="K26" s="21" t="s">
        <v>142</v>
      </c>
      <c r="L26" s="22">
        <v>2022</v>
      </c>
      <c r="M26" s="7" t="s">
        <v>400</v>
      </c>
      <c r="O26" s="8" t="s">
        <v>401</v>
      </c>
      <c r="Q26" s="22" t="s">
        <v>29</v>
      </c>
      <c r="S26" s="7" t="s">
        <v>366</v>
      </c>
      <c r="T26" s="8" t="s">
        <v>85</v>
      </c>
      <c r="U26" s="7">
        <v>7</v>
      </c>
    </row>
    <row r="27" spans="1:21" ht="120" x14ac:dyDescent="0.25">
      <c r="A27" s="7">
        <v>27</v>
      </c>
      <c r="B27" s="6" t="s">
        <v>402</v>
      </c>
      <c r="C27" s="7" t="s">
        <v>294</v>
      </c>
      <c r="D27" s="7" t="s">
        <v>403</v>
      </c>
      <c r="F27" s="7" t="s">
        <v>404</v>
      </c>
      <c r="I27" s="21" t="s">
        <v>25</v>
      </c>
      <c r="J27" s="7">
        <v>18</v>
      </c>
      <c r="K27" s="21" t="s">
        <v>142</v>
      </c>
      <c r="L27" s="22">
        <v>2022</v>
      </c>
      <c r="M27" s="7" t="s">
        <v>405</v>
      </c>
      <c r="Q27" s="22" t="s">
        <v>29</v>
      </c>
      <c r="S27" s="7" t="s">
        <v>373</v>
      </c>
      <c r="T27" s="8" t="s">
        <v>85</v>
      </c>
      <c r="U27" s="7">
        <v>7</v>
      </c>
    </row>
    <row r="28" spans="1:21" ht="105" x14ac:dyDescent="0.25">
      <c r="A28" s="7">
        <v>28</v>
      </c>
      <c r="B28" s="6" t="s">
        <v>406</v>
      </c>
      <c r="D28" s="7" t="s">
        <v>407</v>
      </c>
      <c r="F28" s="7" t="s">
        <v>408</v>
      </c>
      <c r="G28" s="7" t="s">
        <v>409</v>
      </c>
      <c r="H28" s="21" t="s">
        <v>53</v>
      </c>
      <c r="I28" s="21" t="s">
        <v>25</v>
      </c>
      <c r="J28" s="7">
        <v>18</v>
      </c>
      <c r="K28" s="21" t="s">
        <v>142</v>
      </c>
      <c r="L28" s="22">
        <v>2022</v>
      </c>
      <c r="M28" s="7" t="s">
        <v>410</v>
      </c>
      <c r="O28" s="8" t="s">
        <v>411</v>
      </c>
      <c r="Q28" s="22" t="s">
        <v>29</v>
      </c>
      <c r="S28" s="7" t="s">
        <v>373</v>
      </c>
      <c r="T28" s="8" t="s">
        <v>85</v>
      </c>
      <c r="U28" s="7">
        <v>7</v>
      </c>
    </row>
    <row r="29" spans="1:21" ht="105" x14ac:dyDescent="0.25">
      <c r="A29" s="7">
        <v>29</v>
      </c>
      <c r="B29" s="6" t="s">
        <v>412</v>
      </c>
      <c r="C29" s="7" t="s">
        <v>273</v>
      </c>
      <c r="D29" s="7" t="s">
        <v>413</v>
      </c>
      <c r="F29" s="7" t="s">
        <v>414</v>
      </c>
      <c r="G29" s="7" t="s">
        <v>415</v>
      </c>
      <c r="H29" s="7" t="s">
        <v>121</v>
      </c>
      <c r="I29" s="21" t="s">
        <v>47</v>
      </c>
      <c r="J29" s="7">
        <v>21</v>
      </c>
      <c r="K29" s="21" t="s">
        <v>142</v>
      </c>
      <c r="L29" s="22">
        <v>2022</v>
      </c>
      <c r="M29" s="7" t="s">
        <v>416</v>
      </c>
      <c r="Q29" s="22" t="s">
        <v>29</v>
      </c>
      <c r="S29" s="7" t="s">
        <v>417</v>
      </c>
      <c r="T29" s="8" t="s">
        <v>85</v>
      </c>
      <c r="U29" s="7">
        <v>7</v>
      </c>
    </row>
    <row r="30" spans="1:21" ht="135" x14ac:dyDescent="0.25">
      <c r="A30" s="7">
        <v>30</v>
      </c>
      <c r="B30" s="6" t="s">
        <v>209</v>
      </c>
      <c r="D30" s="7" t="s">
        <v>418</v>
      </c>
      <c r="F30" s="7" t="s">
        <v>419</v>
      </c>
      <c r="H30" s="7" t="s">
        <v>121</v>
      </c>
      <c r="I30" s="21" t="s">
        <v>25</v>
      </c>
      <c r="J30" s="7">
        <v>21</v>
      </c>
      <c r="K30" s="21" t="s">
        <v>142</v>
      </c>
      <c r="L30" s="22">
        <v>2022</v>
      </c>
      <c r="M30" s="7" t="s">
        <v>420</v>
      </c>
      <c r="Q30" s="22" t="s">
        <v>29</v>
      </c>
      <c r="S30" s="7" t="s">
        <v>417</v>
      </c>
      <c r="T30" s="8" t="s">
        <v>85</v>
      </c>
      <c r="U30" s="7">
        <v>7</v>
      </c>
    </row>
    <row r="31" spans="1:21" ht="165" x14ac:dyDescent="0.25">
      <c r="A31" s="7">
        <v>32</v>
      </c>
      <c r="B31" s="6" t="s">
        <v>421</v>
      </c>
      <c r="C31" s="7" t="s">
        <v>422</v>
      </c>
      <c r="D31" s="7" t="s">
        <v>423</v>
      </c>
      <c r="F31" s="7" t="s">
        <v>424</v>
      </c>
      <c r="H31" s="7" t="s">
        <v>425</v>
      </c>
      <c r="I31" s="21" t="s">
        <v>47</v>
      </c>
      <c r="J31" s="7">
        <v>22</v>
      </c>
      <c r="K31" s="21" t="s">
        <v>142</v>
      </c>
      <c r="L31" s="22">
        <v>2022</v>
      </c>
      <c r="M31" s="7" t="s">
        <v>426</v>
      </c>
      <c r="O31" s="8" t="s">
        <v>427</v>
      </c>
      <c r="Q31" s="22" t="s">
        <v>29</v>
      </c>
      <c r="S31" s="7" t="s">
        <v>417</v>
      </c>
      <c r="T31" s="8" t="s">
        <v>85</v>
      </c>
      <c r="U31" s="7">
        <v>7</v>
      </c>
    </row>
    <row r="32" spans="1:21" ht="90" x14ac:dyDescent="0.25">
      <c r="A32" s="7">
        <v>33</v>
      </c>
      <c r="B32" s="6" t="s">
        <v>428</v>
      </c>
      <c r="C32" s="7" t="s">
        <v>429</v>
      </c>
      <c r="D32" s="7" t="s">
        <v>430</v>
      </c>
      <c r="F32" s="7" t="s">
        <v>431</v>
      </c>
      <c r="H32" s="7" t="s">
        <v>432</v>
      </c>
      <c r="I32" s="21" t="s">
        <v>25</v>
      </c>
      <c r="J32" s="7">
        <v>25</v>
      </c>
      <c r="K32" s="21" t="s">
        <v>142</v>
      </c>
      <c r="L32" s="22">
        <v>2022</v>
      </c>
      <c r="M32" s="7" t="s">
        <v>433</v>
      </c>
      <c r="Q32" s="22" t="s">
        <v>29</v>
      </c>
      <c r="S32" s="7" t="s">
        <v>434</v>
      </c>
      <c r="T32" s="8" t="s">
        <v>85</v>
      </c>
      <c r="U32" s="7">
        <v>7</v>
      </c>
    </row>
    <row r="33" spans="1:21" ht="255" x14ac:dyDescent="0.25">
      <c r="A33" s="7">
        <v>34</v>
      </c>
      <c r="B33" s="26" t="s">
        <v>90</v>
      </c>
      <c r="C33" s="26" t="s">
        <v>188</v>
      </c>
      <c r="D33" s="26" t="s">
        <v>189</v>
      </c>
      <c r="E33" s="26"/>
      <c r="F33" s="28" t="s">
        <v>190</v>
      </c>
      <c r="G33" s="26" t="s">
        <v>191</v>
      </c>
      <c r="H33" s="26" t="s">
        <v>53</v>
      </c>
      <c r="I33" s="26" t="s">
        <v>25</v>
      </c>
      <c r="J33" s="26">
        <v>28</v>
      </c>
      <c r="K33" s="26" t="s">
        <v>142</v>
      </c>
      <c r="L33" s="26">
        <v>2022</v>
      </c>
      <c r="M33" s="26" t="s">
        <v>302</v>
      </c>
      <c r="N33" s="26"/>
      <c r="O33" s="26"/>
      <c r="P33" s="26"/>
      <c r="Q33" s="26" t="s">
        <v>41</v>
      </c>
      <c r="R33" s="7" t="s">
        <v>30</v>
      </c>
      <c r="S33" s="7" t="s">
        <v>305</v>
      </c>
      <c r="T33" s="8" t="s">
        <v>85</v>
      </c>
      <c r="U33" s="7">
        <v>9</v>
      </c>
    </row>
    <row r="34" spans="1:21" ht="409.5" x14ac:dyDescent="0.25">
      <c r="A34" s="7">
        <v>35</v>
      </c>
      <c r="B34" s="26" t="s">
        <v>103</v>
      </c>
      <c r="C34" s="26" t="s">
        <v>192</v>
      </c>
      <c r="D34" s="26" t="s">
        <v>193</v>
      </c>
      <c r="E34" s="26"/>
      <c r="F34" s="28" t="s">
        <v>196</v>
      </c>
      <c r="G34" s="26" t="s">
        <v>194</v>
      </c>
      <c r="H34" s="26" t="s">
        <v>46</v>
      </c>
      <c r="I34" s="26" t="s">
        <v>47</v>
      </c>
      <c r="J34" s="26">
        <v>1</v>
      </c>
      <c r="K34" s="26" t="s">
        <v>195</v>
      </c>
      <c r="L34" s="26">
        <v>2022</v>
      </c>
      <c r="M34" s="26" t="s">
        <v>303</v>
      </c>
      <c r="N34" s="26"/>
      <c r="O34" s="26"/>
      <c r="P34" s="26"/>
      <c r="Q34" s="26" t="s">
        <v>41</v>
      </c>
      <c r="R34" s="7" t="s">
        <v>30</v>
      </c>
      <c r="S34" s="7" t="s">
        <v>304</v>
      </c>
      <c r="T34" s="8" t="s">
        <v>178</v>
      </c>
      <c r="U34" s="7">
        <v>10</v>
      </c>
    </row>
    <row r="35" spans="1:21" ht="90" x14ac:dyDescent="0.25">
      <c r="A35" s="7">
        <v>36</v>
      </c>
      <c r="B35" s="26" t="s">
        <v>197</v>
      </c>
      <c r="C35" s="26"/>
      <c r="D35" s="26" t="s">
        <v>198</v>
      </c>
      <c r="E35" s="26"/>
      <c r="F35" s="28" t="s">
        <v>201</v>
      </c>
      <c r="G35" s="26" t="s">
        <v>200</v>
      </c>
      <c r="H35" s="26" t="s">
        <v>199</v>
      </c>
      <c r="I35" s="26" t="s">
        <v>25</v>
      </c>
      <c r="J35" s="26">
        <v>1</v>
      </c>
      <c r="K35" s="26" t="s">
        <v>195</v>
      </c>
      <c r="L35" s="26">
        <v>2022</v>
      </c>
      <c r="M35" s="26" t="s">
        <v>306</v>
      </c>
      <c r="N35" s="26"/>
      <c r="O35" s="26"/>
      <c r="P35" s="26"/>
      <c r="Q35" s="26" t="s">
        <v>29</v>
      </c>
      <c r="R35" s="7" t="s">
        <v>30</v>
      </c>
      <c r="S35" s="7" t="s">
        <v>304</v>
      </c>
      <c r="T35" s="8" t="s">
        <v>178</v>
      </c>
      <c r="U35" s="7">
        <v>10</v>
      </c>
    </row>
    <row r="36" spans="1:21" ht="180" x14ac:dyDescent="0.25">
      <c r="A36" s="7">
        <v>37</v>
      </c>
      <c r="B36" s="26" t="s">
        <v>202</v>
      </c>
      <c r="C36" s="26" t="s">
        <v>203</v>
      </c>
      <c r="D36" s="26"/>
      <c r="E36" s="26"/>
      <c r="F36" s="28" t="s">
        <v>206</v>
      </c>
      <c r="G36" s="26" t="s">
        <v>204</v>
      </c>
      <c r="H36" s="26" t="s">
        <v>205</v>
      </c>
      <c r="I36" s="26" t="s">
        <v>47</v>
      </c>
      <c r="J36" s="26">
        <v>2</v>
      </c>
      <c r="K36" s="26" t="s">
        <v>195</v>
      </c>
      <c r="L36" s="26">
        <v>2022</v>
      </c>
      <c r="M36" s="26" t="s">
        <v>307</v>
      </c>
      <c r="N36" s="26"/>
      <c r="O36" s="26" t="s">
        <v>308</v>
      </c>
      <c r="P36" s="26"/>
      <c r="Q36" s="26" t="s">
        <v>29</v>
      </c>
      <c r="R36" s="7" t="s">
        <v>30</v>
      </c>
      <c r="S36" s="7" t="s">
        <v>304</v>
      </c>
      <c r="T36" s="8" t="s">
        <v>178</v>
      </c>
      <c r="U36" s="7">
        <v>9</v>
      </c>
    </row>
    <row r="37" spans="1:21" ht="150" x14ac:dyDescent="0.25">
      <c r="A37" s="7">
        <v>38</v>
      </c>
      <c r="B37" s="26" t="s">
        <v>207</v>
      </c>
      <c r="C37" s="26"/>
      <c r="D37" s="26" t="s">
        <v>208</v>
      </c>
      <c r="E37" s="26" t="s">
        <v>22</v>
      </c>
      <c r="F37" s="28" t="s">
        <v>309</v>
      </c>
      <c r="G37" s="26"/>
      <c r="H37" s="26" t="s">
        <v>61</v>
      </c>
      <c r="I37" s="26" t="s">
        <v>47</v>
      </c>
      <c r="J37" s="26">
        <v>2</v>
      </c>
      <c r="K37" s="26" t="s">
        <v>195</v>
      </c>
      <c r="L37" s="26">
        <v>2022</v>
      </c>
      <c r="M37" s="26" t="s">
        <v>310</v>
      </c>
      <c r="N37" s="26"/>
      <c r="O37" s="26"/>
      <c r="P37" s="26"/>
      <c r="Q37" s="26" t="s">
        <v>29</v>
      </c>
      <c r="R37" s="7" t="s">
        <v>30</v>
      </c>
      <c r="S37" s="7" t="s">
        <v>304</v>
      </c>
      <c r="T37" s="8" t="s">
        <v>85</v>
      </c>
      <c r="U37" s="7">
        <v>9</v>
      </c>
    </row>
    <row r="38" spans="1:21" ht="255" x14ac:dyDescent="0.25">
      <c r="A38" s="7">
        <v>39</v>
      </c>
      <c r="B38" s="26" t="s">
        <v>209</v>
      </c>
      <c r="C38" s="26" t="s">
        <v>210</v>
      </c>
      <c r="D38" s="26" t="s">
        <v>211</v>
      </c>
      <c r="E38" s="26"/>
      <c r="F38" s="28" t="s">
        <v>212</v>
      </c>
      <c r="G38" s="26" t="s">
        <v>213</v>
      </c>
      <c r="H38" s="26" t="s">
        <v>46</v>
      </c>
      <c r="I38" s="26" t="s">
        <v>47</v>
      </c>
      <c r="J38" s="26">
        <v>4</v>
      </c>
      <c r="K38" s="26" t="s">
        <v>195</v>
      </c>
      <c r="L38" s="26">
        <v>2022</v>
      </c>
      <c r="M38" s="26" t="s">
        <v>302</v>
      </c>
      <c r="N38" s="26"/>
      <c r="O38" s="26" t="s">
        <v>313</v>
      </c>
      <c r="P38" s="26"/>
      <c r="Q38" s="26" t="s">
        <v>41</v>
      </c>
      <c r="R38" s="7" t="s">
        <v>30</v>
      </c>
      <c r="S38" s="7" t="s">
        <v>312</v>
      </c>
      <c r="T38" s="8" t="s">
        <v>85</v>
      </c>
      <c r="U38" s="7">
        <v>8</v>
      </c>
    </row>
    <row r="39" spans="1:21" ht="120" x14ac:dyDescent="0.25">
      <c r="A39" s="7">
        <v>40</v>
      </c>
      <c r="B39" s="26" t="s">
        <v>214</v>
      </c>
      <c r="C39" s="26"/>
      <c r="D39" s="26" t="s">
        <v>217</v>
      </c>
      <c r="E39" s="26"/>
      <c r="F39" s="28" t="s">
        <v>215</v>
      </c>
      <c r="G39" s="26" t="s">
        <v>216</v>
      </c>
      <c r="H39" s="26" t="s">
        <v>46</v>
      </c>
      <c r="I39" s="26" t="s">
        <v>25</v>
      </c>
      <c r="J39" s="26">
        <v>4</v>
      </c>
      <c r="K39" s="26" t="s">
        <v>195</v>
      </c>
      <c r="L39" s="26">
        <v>2022</v>
      </c>
      <c r="M39" s="26" t="s">
        <v>311</v>
      </c>
      <c r="N39" s="26"/>
      <c r="O39" s="26" t="s">
        <v>313</v>
      </c>
      <c r="P39" s="26"/>
      <c r="Q39" s="26" t="s">
        <v>29</v>
      </c>
      <c r="R39" s="7" t="s">
        <v>30</v>
      </c>
      <c r="S39" s="7" t="s">
        <v>312</v>
      </c>
      <c r="T39" s="8" t="s">
        <v>85</v>
      </c>
      <c r="U39" s="7">
        <v>8</v>
      </c>
    </row>
    <row r="40" spans="1:21" ht="240" x14ac:dyDescent="0.25">
      <c r="A40" s="7">
        <v>41</v>
      </c>
      <c r="B40" s="26" t="s">
        <v>102</v>
      </c>
      <c r="C40" s="26" t="s">
        <v>219</v>
      </c>
      <c r="D40" s="26" t="s">
        <v>220</v>
      </c>
      <c r="E40" s="26"/>
      <c r="F40" s="28" t="s">
        <v>221</v>
      </c>
      <c r="G40" s="26" t="s">
        <v>222</v>
      </c>
      <c r="H40" s="26" t="s">
        <v>205</v>
      </c>
      <c r="I40" s="26" t="s">
        <v>47</v>
      </c>
      <c r="J40" s="26">
        <v>5</v>
      </c>
      <c r="K40" s="26" t="s">
        <v>195</v>
      </c>
      <c r="L40" s="26">
        <v>2022</v>
      </c>
      <c r="M40" s="26" t="s">
        <v>315</v>
      </c>
      <c r="N40" s="26"/>
      <c r="O40" s="26"/>
      <c r="P40" s="26" t="s">
        <v>316</v>
      </c>
      <c r="Q40" s="26" t="s">
        <v>41</v>
      </c>
      <c r="R40" s="7" t="s">
        <v>30</v>
      </c>
      <c r="S40" s="7" t="s">
        <v>314</v>
      </c>
      <c r="T40" s="8" t="s">
        <v>178</v>
      </c>
      <c r="U40" s="7">
        <v>8</v>
      </c>
    </row>
    <row r="41" spans="1:21" ht="135" x14ac:dyDescent="0.25">
      <c r="A41" s="7">
        <v>42</v>
      </c>
      <c r="B41" s="26" t="s">
        <v>43</v>
      </c>
      <c r="C41" s="26"/>
      <c r="D41" s="26" t="s">
        <v>44</v>
      </c>
      <c r="E41" s="26" t="s">
        <v>22</v>
      </c>
      <c r="F41" s="28" t="s">
        <v>218</v>
      </c>
      <c r="G41" s="26" t="s">
        <v>194</v>
      </c>
      <c r="H41" s="26" t="s">
        <v>46</v>
      </c>
      <c r="I41" s="26" t="s">
        <v>25</v>
      </c>
      <c r="J41" s="26">
        <v>7</v>
      </c>
      <c r="K41" s="26" t="s">
        <v>195</v>
      </c>
      <c r="L41" s="26">
        <v>2022</v>
      </c>
      <c r="M41" s="7" t="s">
        <v>317</v>
      </c>
      <c r="N41" s="26"/>
      <c r="O41" s="26"/>
      <c r="P41" s="26"/>
      <c r="Q41" s="26" t="s">
        <v>29</v>
      </c>
      <c r="R41" s="7" t="s">
        <v>30</v>
      </c>
      <c r="S41" s="7" t="s">
        <v>314</v>
      </c>
      <c r="T41" s="8" t="s">
        <v>85</v>
      </c>
      <c r="U41" s="7">
        <v>8</v>
      </c>
    </row>
    <row r="42" spans="1:21" ht="165" x14ac:dyDescent="0.25">
      <c r="A42" s="7">
        <v>43</v>
      </c>
      <c r="B42" s="26" t="s">
        <v>223</v>
      </c>
      <c r="C42" s="26" t="s">
        <v>224</v>
      </c>
      <c r="D42" s="26" t="s">
        <v>225</v>
      </c>
      <c r="E42" s="26"/>
      <c r="F42" s="28" t="s">
        <v>226</v>
      </c>
      <c r="G42" s="26" t="s">
        <v>227</v>
      </c>
      <c r="H42" s="26" t="s">
        <v>205</v>
      </c>
      <c r="I42" s="26" t="s">
        <v>47</v>
      </c>
      <c r="J42" s="26">
        <v>9</v>
      </c>
      <c r="K42" s="26" t="s">
        <v>195</v>
      </c>
      <c r="L42" s="26">
        <v>2022</v>
      </c>
      <c r="M42" s="26" t="s">
        <v>318</v>
      </c>
      <c r="N42" s="26"/>
      <c r="O42" s="26" t="s">
        <v>320</v>
      </c>
      <c r="P42" s="26"/>
      <c r="Q42" s="26" t="s">
        <v>29</v>
      </c>
      <c r="R42" s="7" t="s">
        <v>30</v>
      </c>
      <c r="S42" s="7" t="s">
        <v>319</v>
      </c>
      <c r="T42" s="8" t="s">
        <v>85</v>
      </c>
      <c r="U42" s="7">
        <v>13</v>
      </c>
    </row>
    <row r="43" spans="1:21" ht="105" x14ac:dyDescent="0.25">
      <c r="A43" s="7">
        <v>44</v>
      </c>
      <c r="B43" s="26" t="s">
        <v>117</v>
      </c>
      <c r="C43" s="26" t="s">
        <v>228</v>
      </c>
      <c r="D43" s="26" t="s">
        <v>229</v>
      </c>
      <c r="E43" s="26"/>
      <c r="F43" s="28" t="s">
        <v>230</v>
      </c>
      <c r="G43" s="26"/>
      <c r="H43" s="26" t="s">
        <v>46</v>
      </c>
      <c r="I43" s="26" t="s">
        <v>47</v>
      </c>
      <c r="J43" s="26">
        <v>10</v>
      </c>
      <c r="K43" s="26" t="s">
        <v>195</v>
      </c>
      <c r="L43" s="26">
        <v>2022</v>
      </c>
      <c r="M43" s="26" t="s">
        <v>321</v>
      </c>
      <c r="N43" s="26"/>
      <c r="O43" s="26" t="s">
        <v>322</v>
      </c>
      <c r="P43" s="26"/>
      <c r="Q43" s="26" t="s">
        <v>29</v>
      </c>
      <c r="R43" s="7" t="s">
        <v>30</v>
      </c>
      <c r="S43" s="7" t="s">
        <v>327</v>
      </c>
      <c r="T43" s="8" t="s">
        <v>85</v>
      </c>
      <c r="U43" s="7">
        <v>8</v>
      </c>
    </row>
    <row r="44" spans="1:21" ht="120" x14ac:dyDescent="0.25">
      <c r="A44" s="7">
        <v>45</v>
      </c>
      <c r="B44" s="6" t="s">
        <v>231</v>
      </c>
      <c r="C44" s="26" t="s">
        <v>228</v>
      </c>
      <c r="D44" s="7" t="s">
        <v>232</v>
      </c>
      <c r="E44" s="7" t="s">
        <v>22</v>
      </c>
      <c r="F44" s="27" t="s">
        <v>233</v>
      </c>
      <c r="G44" s="7" t="s">
        <v>234</v>
      </c>
      <c r="H44" s="7" t="s">
        <v>127</v>
      </c>
      <c r="I44" s="7" t="s">
        <v>47</v>
      </c>
      <c r="J44" s="26">
        <v>11</v>
      </c>
      <c r="K44" s="26" t="s">
        <v>195</v>
      </c>
      <c r="L44" s="26">
        <v>2022</v>
      </c>
      <c r="M44" s="26" t="s">
        <v>323</v>
      </c>
      <c r="N44" s="26"/>
      <c r="O44" s="26" t="s">
        <v>313</v>
      </c>
      <c r="P44" s="26"/>
      <c r="Q44" s="26" t="s">
        <v>41</v>
      </c>
      <c r="R44" s="7" t="s">
        <v>30</v>
      </c>
      <c r="S44" s="7" t="s">
        <v>327</v>
      </c>
      <c r="T44" s="8" t="s">
        <v>85</v>
      </c>
      <c r="U44" s="7">
        <v>7</v>
      </c>
    </row>
    <row r="45" spans="1:21" ht="141.75" x14ac:dyDescent="0.25">
      <c r="A45" s="7">
        <v>46</v>
      </c>
      <c r="B45" s="21" t="s">
        <v>235</v>
      </c>
      <c r="C45" s="21" t="s">
        <v>236</v>
      </c>
      <c r="D45" s="21" t="s">
        <v>237</v>
      </c>
      <c r="E45" s="21"/>
      <c r="F45" s="24" t="s">
        <v>238</v>
      </c>
      <c r="G45" s="21"/>
      <c r="H45" s="22" t="s">
        <v>61</v>
      </c>
      <c r="I45" s="21" t="s">
        <v>25</v>
      </c>
      <c r="J45" s="21">
        <v>11</v>
      </c>
      <c r="K45" s="21" t="s">
        <v>195</v>
      </c>
      <c r="L45" s="22">
        <v>2022</v>
      </c>
      <c r="M45" s="24" t="s">
        <v>324</v>
      </c>
      <c r="N45" s="24" t="s">
        <v>325</v>
      </c>
      <c r="O45" s="24"/>
      <c r="P45" s="24" t="s">
        <v>326</v>
      </c>
      <c r="Q45" s="22" t="s">
        <v>29</v>
      </c>
      <c r="R45" s="7" t="s">
        <v>30</v>
      </c>
      <c r="S45" s="7" t="s">
        <v>327</v>
      </c>
      <c r="T45" s="8" t="s">
        <v>178</v>
      </c>
      <c r="U45" s="7">
        <v>7</v>
      </c>
    </row>
    <row r="46" spans="1:21" ht="252" x14ac:dyDescent="0.25">
      <c r="A46" s="7">
        <v>47</v>
      </c>
      <c r="B46" s="21" t="s">
        <v>239</v>
      </c>
      <c r="C46" s="21" t="s">
        <v>240</v>
      </c>
      <c r="D46" s="21" t="s">
        <v>241</v>
      </c>
      <c r="E46" s="21" t="s">
        <v>22</v>
      </c>
      <c r="F46" s="24" t="s">
        <v>242</v>
      </c>
      <c r="G46" s="21" t="s">
        <v>243</v>
      </c>
      <c r="H46" s="22" t="s">
        <v>46</v>
      </c>
      <c r="I46" s="21" t="s">
        <v>25</v>
      </c>
      <c r="J46" s="21">
        <v>14</v>
      </c>
      <c r="K46" s="21" t="s">
        <v>195</v>
      </c>
      <c r="L46" s="22">
        <v>2022</v>
      </c>
      <c r="M46" s="24" t="s">
        <v>328</v>
      </c>
      <c r="N46" s="24"/>
      <c r="O46" s="24"/>
      <c r="P46" s="24"/>
      <c r="Q46" s="22" t="s">
        <v>83</v>
      </c>
      <c r="R46" s="7" t="s">
        <v>30</v>
      </c>
      <c r="S46" s="7" t="s">
        <v>327</v>
      </c>
      <c r="T46" s="8" t="s">
        <v>178</v>
      </c>
      <c r="U46" s="7">
        <v>6</v>
      </c>
    </row>
    <row r="47" spans="1:21" ht="126" x14ac:dyDescent="0.25">
      <c r="A47" s="7">
        <v>48</v>
      </c>
      <c r="B47" s="21" t="s">
        <v>244</v>
      </c>
      <c r="C47" s="21" t="s">
        <v>245</v>
      </c>
      <c r="D47" s="21" t="s">
        <v>246</v>
      </c>
      <c r="E47" s="21" t="s">
        <v>22</v>
      </c>
      <c r="F47" s="24" t="s">
        <v>247</v>
      </c>
      <c r="G47" s="21"/>
      <c r="H47" s="22" t="s">
        <v>61</v>
      </c>
      <c r="I47" s="21" t="s">
        <v>47</v>
      </c>
      <c r="J47" s="21">
        <v>15</v>
      </c>
      <c r="K47" s="21" t="s">
        <v>195</v>
      </c>
      <c r="L47" s="22">
        <v>2022</v>
      </c>
      <c r="M47" s="24" t="s">
        <v>329</v>
      </c>
      <c r="N47" s="24"/>
      <c r="O47" s="24" t="s">
        <v>330</v>
      </c>
      <c r="P47" s="24"/>
      <c r="Q47" s="22" t="s">
        <v>41</v>
      </c>
      <c r="R47" s="7" t="s">
        <v>30</v>
      </c>
      <c r="S47" s="7" t="s">
        <v>331</v>
      </c>
      <c r="T47" s="8" t="s">
        <v>85</v>
      </c>
      <c r="U47" s="7">
        <v>10</v>
      </c>
    </row>
    <row r="48" spans="1:21" ht="173.25" x14ac:dyDescent="0.25">
      <c r="A48" s="7">
        <v>49</v>
      </c>
      <c r="B48" s="21" t="s">
        <v>248</v>
      </c>
      <c r="C48" s="21" t="s">
        <v>249</v>
      </c>
      <c r="D48" s="21" t="s">
        <v>250</v>
      </c>
      <c r="E48" s="21" t="s">
        <v>22</v>
      </c>
      <c r="F48" s="24" t="s">
        <v>251</v>
      </c>
      <c r="G48" s="21" t="s">
        <v>243</v>
      </c>
      <c r="H48" s="22" t="s">
        <v>46</v>
      </c>
      <c r="I48" s="21" t="s">
        <v>47</v>
      </c>
      <c r="J48" s="21">
        <v>15</v>
      </c>
      <c r="K48" s="21" t="s">
        <v>195</v>
      </c>
      <c r="L48" s="22">
        <v>2022</v>
      </c>
      <c r="M48" s="24" t="s">
        <v>332</v>
      </c>
      <c r="N48" s="24"/>
      <c r="O48" s="24" t="s">
        <v>333</v>
      </c>
      <c r="P48" s="24"/>
      <c r="Q48" s="22" t="s">
        <v>83</v>
      </c>
      <c r="R48" s="7" t="s">
        <v>30</v>
      </c>
      <c r="S48" s="7" t="s">
        <v>331</v>
      </c>
      <c r="T48" s="8" t="s">
        <v>85</v>
      </c>
      <c r="U48" s="7">
        <v>10</v>
      </c>
    </row>
    <row r="49" spans="1:21" ht="94.5" x14ac:dyDescent="0.25">
      <c r="A49" s="7">
        <v>50</v>
      </c>
      <c r="B49" s="21" t="s">
        <v>252</v>
      </c>
      <c r="C49" s="21" t="s">
        <v>253</v>
      </c>
      <c r="D49" s="21" t="s">
        <v>254</v>
      </c>
      <c r="E49" s="21" t="s">
        <v>22</v>
      </c>
      <c r="F49" s="24" t="s">
        <v>255</v>
      </c>
      <c r="G49" s="21" t="s">
        <v>256</v>
      </c>
      <c r="H49" s="22" t="s">
        <v>46</v>
      </c>
      <c r="I49" s="21" t="s">
        <v>47</v>
      </c>
      <c r="J49" s="21">
        <v>15</v>
      </c>
      <c r="K49" s="21" t="s">
        <v>195</v>
      </c>
      <c r="L49" s="22">
        <v>2022</v>
      </c>
      <c r="M49" s="24" t="s">
        <v>334</v>
      </c>
      <c r="N49" s="24"/>
      <c r="O49" s="24" t="s">
        <v>335</v>
      </c>
      <c r="P49" s="24"/>
      <c r="Q49" s="22" t="s">
        <v>29</v>
      </c>
      <c r="R49" s="7" t="s">
        <v>30</v>
      </c>
      <c r="S49" s="7" t="s">
        <v>331</v>
      </c>
      <c r="T49" s="8" t="s">
        <v>85</v>
      </c>
      <c r="U49" s="7">
        <v>10</v>
      </c>
    </row>
    <row r="50" spans="1:21" ht="173.25" x14ac:dyDescent="0.25">
      <c r="A50" s="7">
        <v>51</v>
      </c>
      <c r="B50" s="21" t="s">
        <v>257</v>
      </c>
      <c r="C50" s="21" t="s">
        <v>258</v>
      </c>
      <c r="D50" s="21" t="s">
        <v>259</v>
      </c>
      <c r="E50" s="21" t="s">
        <v>22</v>
      </c>
      <c r="F50" s="24" t="s">
        <v>260</v>
      </c>
      <c r="G50" s="21" t="s">
        <v>261</v>
      </c>
      <c r="H50" s="22" t="s">
        <v>46</v>
      </c>
      <c r="I50" s="21" t="s">
        <v>25</v>
      </c>
      <c r="J50" s="21">
        <v>16</v>
      </c>
      <c r="K50" s="21" t="s">
        <v>195</v>
      </c>
      <c r="L50" s="22">
        <v>2022</v>
      </c>
      <c r="M50" s="24" t="s">
        <v>336</v>
      </c>
      <c r="N50" s="24"/>
      <c r="O50" s="24" t="s">
        <v>337</v>
      </c>
      <c r="P50" s="24"/>
      <c r="Q50" s="22" t="s">
        <v>41</v>
      </c>
      <c r="R50" s="7" t="s">
        <v>30</v>
      </c>
      <c r="S50" s="7" t="s">
        <v>338</v>
      </c>
      <c r="T50" s="8" t="s">
        <v>85</v>
      </c>
      <c r="U50" s="7">
        <v>10</v>
      </c>
    </row>
    <row r="51" spans="1:21" ht="110.25" x14ac:dyDescent="0.25">
      <c r="A51" s="7">
        <v>52</v>
      </c>
      <c r="B51" s="21" t="s">
        <v>262</v>
      </c>
      <c r="C51" s="21" t="s">
        <v>263</v>
      </c>
      <c r="D51" s="21" t="s">
        <v>264</v>
      </c>
      <c r="E51" s="21"/>
      <c r="F51" s="24" t="s">
        <v>265</v>
      </c>
      <c r="G51" s="21" t="s">
        <v>266</v>
      </c>
      <c r="H51" s="22" t="s">
        <v>107</v>
      </c>
      <c r="I51" s="21" t="s">
        <v>47</v>
      </c>
      <c r="J51" s="21">
        <v>16</v>
      </c>
      <c r="K51" s="21" t="s">
        <v>195</v>
      </c>
      <c r="L51" s="22">
        <v>2022</v>
      </c>
      <c r="M51" s="24" t="s">
        <v>339</v>
      </c>
      <c r="N51" s="24"/>
      <c r="O51" s="24" t="s">
        <v>340</v>
      </c>
      <c r="P51" s="24"/>
      <c r="Q51" s="22" t="s">
        <v>41</v>
      </c>
      <c r="R51" s="7" t="s">
        <v>30</v>
      </c>
      <c r="S51" s="7" t="s">
        <v>338</v>
      </c>
      <c r="T51" s="8" t="s">
        <v>85</v>
      </c>
      <c r="U51" s="7">
        <v>10</v>
      </c>
    </row>
    <row r="52" spans="1:21" ht="330.75" x14ac:dyDescent="0.25">
      <c r="A52" s="7">
        <v>53</v>
      </c>
      <c r="B52" s="21" t="s">
        <v>267</v>
      </c>
      <c r="C52" s="21" t="s">
        <v>268</v>
      </c>
      <c r="D52" s="21" t="s">
        <v>269</v>
      </c>
      <c r="E52" s="21" t="s">
        <v>22</v>
      </c>
      <c r="F52" s="24" t="s">
        <v>270</v>
      </c>
      <c r="G52" s="21" t="s">
        <v>271</v>
      </c>
      <c r="H52" s="22" t="s">
        <v>46</v>
      </c>
      <c r="I52" s="21" t="s">
        <v>47</v>
      </c>
      <c r="J52" s="21">
        <v>17</v>
      </c>
      <c r="K52" s="21" t="s">
        <v>195</v>
      </c>
      <c r="L52" s="22">
        <v>2022</v>
      </c>
      <c r="M52" s="24" t="s">
        <v>341</v>
      </c>
      <c r="N52" s="24"/>
      <c r="O52" s="24"/>
      <c r="P52" s="24" t="s">
        <v>342</v>
      </c>
      <c r="Q52" s="22" t="s">
        <v>29</v>
      </c>
      <c r="R52" s="7" t="s">
        <v>30</v>
      </c>
      <c r="S52" s="7" t="s">
        <v>343</v>
      </c>
      <c r="T52" s="8" t="s">
        <v>178</v>
      </c>
      <c r="U52" s="7">
        <v>10</v>
      </c>
    </row>
    <row r="53" spans="1:21" ht="94.5" x14ac:dyDescent="0.25">
      <c r="A53" s="7">
        <v>54</v>
      </c>
      <c r="B53" s="21" t="s">
        <v>286</v>
      </c>
      <c r="C53" s="21" t="s">
        <v>287</v>
      </c>
      <c r="D53" s="21" t="s">
        <v>288</v>
      </c>
      <c r="E53" s="21" t="s">
        <v>22</v>
      </c>
      <c r="F53" s="24" t="s">
        <v>289</v>
      </c>
      <c r="G53" s="21"/>
      <c r="H53" s="22" t="s">
        <v>61</v>
      </c>
      <c r="I53" s="21" t="s">
        <v>47</v>
      </c>
      <c r="J53" s="21">
        <v>21</v>
      </c>
      <c r="K53" s="21" t="s">
        <v>195</v>
      </c>
      <c r="L53" s="22">
        <v>2022</v>
      </c>
      <c r="M53" s="24" t="s">
        <v>344</v>
      </c>
      <c r="N53" s="24"/>
      <c r="O53" s="24" t="s">
        <v>345</v>
      </c>
      <c r="P53" s="24"/>
      <c r="Q53" s="22" t="s">
        <v>29</v>
      </c>
      <c r="R53" s="7" t="s">
        <v>30</v>
      </c>
      <c r="S53" s="7" t="s">
        <v>346</v>
      </c>
      <c r="T53" s="8" t="s">
        <v>178</v>
      </c>
      <c r="U53" s="7">
        <v>8</v>
      </c>
    </row>
    <row r="54" spans="1:21" ht="126" x14ac:dyDescent="0.25">
      <c r="A54" s="7">
        <v>55</v>
      </c>
      <c r="B54" s="21" t="s">
        <v>272</v>
      </c>
      <c r="C54" s="21" t="s">
        <v>273</v>
      </c>
      <c r="D54" s="21" t="s">
        <v>274</v>
      </c>
      <c r="E54" s="21"/>
      <c r="F54" s="24" t="s">
        <v>212</v>
      </c>
      <c r="G54" s="21" t="s">
        <v>275</v>
      </c>
      <c r="H54" s="22" t="s">
        <v>61</v>
      </c>
      <c r="I54" s="21" t="s">
        <v>47</v>
      </c>
      <c r="J54" s="21">
        <v>23</v>
      </c>
      <c r="K54" s="21" t="s">
        <v>195</v>
      </c>
      <c r="L54" s="22">
        <v>2022</v>
      </c>
      <c r="M54" s="24" t="s">
        <v>347</v>
      </c>
      <c r="N54" s="24"/>
      <c r="O54" s="24" t="s">
        <v>348</v>
      </c>
      <c r="P54" s="24"/>
      <c r="Q54" s="22" t="s">
        <v>41</v>
      </c>
      <c r="R54" s="7" t="s">
        <v>30</v>
      </c>
      <c r="S54" s="7" t="s">
        <v>350</v>
      </c>
      <c r="T54" s="8" t="s">
        <v>85</v>
      </c>
      <c r="U54" s="7">
        <v>8</v>
      </c>
    </row>
    <row r="55" spans="1:21" ht="189" x14ac:dyDescent="0.25">
      <c r="A55" s="7">
        <v>56</v>
      </c>
      <c r="B55" s="21" t="s">
        <v>276</v>
      </c>
      <c r="C55" s="21"/>
      <c r="D55" s="21" t="s">
        <v>277</v>
      </c>
      <c r="E55" s="21"/>
      <c r="F55" s="24" t="s">
        <v>349</v>
      </c>
      <c r="G55" s="21"/>
      <c r="H55" s="22" t="s">
        <v>46</v>
      </c>
      <c r="I55" s="21" t="s">
        <v>47</v>
      </c>
      <c r="J55" s="21">
        <v>23</v>
      </c>
      <c r="K55" s="21" t="s">
        <v>195</v>
      </c>
      <c r="L55" s="22">
        <v>2022</v>
      </c>
      <c r="M55" s="24" t="s">
        <v>351</v>
      </c>
      <c r="N55" s="24"/>
      <c r="O55" s="24" t="s">
        <v>352</v>
      </c>
      <c r="P55" s="24"/>
      <c r="Q55" s="22" t="s">
        <v>29</v>
      </c>
      <c r="R55" s="7" t="s">
        <v>30</v>
      </c>
      <c r="S55" s="7" t="s">
        <v>350</v>
      </c>
      <c r="T55" s="8" t="s">
        <v>85</v>
      </c>
      <c r="U55" s="7">
        <v>8</v>
      </c>
    </row>
    <row r="56" spans="1:21" ht="78.75" x14ac:dyDescent="0.25">
      <c r="A56" s="7">
        <v>57</v>
      </c>
      <c r="B56" s="21" t="s">
        <v>278</v>
      </c>
      <c r="C56" s="21" t="s">
        <v>228</v>
      </c>
      <c r="D56" s="21" t="s">
        <v>279</v>
      </c>
      <c r="E56" s="21"/>
      <c r="F56" s="24" t="s">
        <v>280</v>
      </c>
      <c r="G56" s="21" t="s">
        <v>281</v>
      </c>
      <c r="H56" s="22" t="s">
        <v>61</v>
      </c>
      <c r="I56" s="21" t="s">
        <v>47</v>
      </c>
      <c r="J56" s="21">
        <v>23</v>
      </c>
      <c r="K56" s="21" t="s">
        <v>195</v>
      </c>
      <c r="L56" s="22">
        <v>2022</v>
      </c>
      <c r="M56" s="24" t="s">
        <v>353</v>
      </c>
      <c r="N56" s="24"/>
      <c r="O56" s="24"/>
      <c r="P56" s="24" t="s">
        <v>354</v>
      </c>
      <c r="Q56" s="22" t="s">
        <v>41</v>
      </c>
      <c r="R56" s="7" t="s">
        <v>30</v>
      </c>
      <c r="S56" s="7" t="s">
        <v>350</v>
      </c>
      <c r="T56" s="8" t="s">
        <v>85</v>
      </c>
      <c r="U56" s="7">
        <v>8</v>
      </c>
    </row>
    <row r="57" spans="1:21" ht="120" x14ac:dyDescent="0.25">
      <c r="A57" s="7">
        <v>58</v>
      </c>
      <c r="B57" s="26" t="s">
        <v>282</v>
      </c>
      <c r="C57" s="26"/>
      <c r="D57" s="26" t="s">
        <v>283</v>
      </c>
      <c r="E57" s="26"/>
      <c r="F57" s="28" t="s">
        <v>284</v>
      </c>
      <c r="G57" s="26" t="s">
        <v>285</v>
      </c>
      <c r="H57" s="26" t="s">
        <v>61</v>
      </c>
      <c r="I57" s="26" t="s">
        <v>47</v>
      </c>
      <c r="J57" s="26">
        <v>23</v>
      </c>
      <c r="K57" s="26" t="s">
        <v>195</v>
      </c>
      <c r="L57" s="26">
        <v>2022</v>
      </c>
      <c r="M57" s="28" t="s">
        <v>355</v>
      </c>
      <c r="N57" s="26"/>
      <c r="O57" s="28" t="s">
        <v>356</v>
      </c>
      <c r="P57" s="26"/>
      <c r="Q57" s="22" t="s">
        <v>29</v>
      </c>
      <c r="R57" s="7" t="s">
        <v>30</v>
      </c>
      <c r="S57" s="7" t="s">
        <v>350</v>
      </c>
      <c r="T57" s="8" t="s">
        <v>85</v>
      </c>
      <c r="U57" s="7">
        <v>8</v>
      </c>
    </row>
    <row r="58" spans="1:21" ht="60" x14ac:dyDescent="0.25">
      <c r="A58" s="7">
        <v>59</v>
      </c>
      <c r="B58" s="6" t="s">
        <v>290</v>
      </c>
      <c r="D58" s="7" t="s">
        <v>291</v>
      </c>
      <c r="E58" s="7" t="s">
        <v>22</v>
      </c>
      <c r="F58" s="27" t="s">
        <v>292</v>
      </c>
      <c r="G58" s="7" t="s">
        <v>293</v>
      </c>
      <c r="H58" s="26" t="s">
        <v>61</v>
      </c>
      <c r="I58" s="26" t="s">
        <v>47</v>
      </c>
      <c r="J58" s="26">
        <v>29</v>
      </c>
      <c r="K58" s="26" t="s">
        <v>195</v>
      </c>
      <c r="L58" s="26">
        <v>2022</v>
      </c>
      <c r="Q58" s="7" t="s">
        <v>357</v>
      </c>
      <c r="R58" s="7" t="s">
        <v>30</v>
      </c>
      <c r="T58" s="8" t="s">
        <v>85</v>
      </c>
      <c r="U58" s="7"/>
    </row>
    <row r="59" spans="1:21" ht="90" x14ac:dyDescent="0.25">
      <c r="A59" s="7">
        <v>60</v>
      </c>
      <c r="B59" s="6" t="s">
        <v>158</v>
      </c>
      <c r="C59" s="7" t="s">
        <v>294</v>
      </c>
      <c r="D59" s="7" t="s">
        <v>295</v>
      </c>
      <c r="F59" s="27" t="s">
        <v>296</v>
      </c>
      <c r="G59" s="7" t="s">
        <v>297</v>
      </c>
      <c r="H59" s="26" t="s">
        <v>61</v>
      </c>
      <c r="I59" s="26" t="s">
        <v>47</v>
      </c>
      <c r="J59" s="26">
        <v>29</v>
      </c>
      <c r="K59" s="26" t="s">
        <v>195</v>
      </c>
      <c r="L59" s="26">
        <v>2022</v>
      </c>
      <c r="Q59" s="22" t="s">
        <v>41</v>
      </c>
      <c r="R59" s="7" t="s">
        <v>30</v>
      </c>
      <c r="T59" s="8" t="s">
        <v>85</v>
      </c>
      <c r="U59" s="7"/>
    </row>
    <row r="60" spans="1:21" ht="31.5" x14ac:dyDescent="0.25">
      <c r="A60" s="7">
        <v>61</v>
      </c>
      <c r="B60" s="6" t="s">
        <v>298</v>
      </c>
      <c r="D60" s="7" t="s">
        <v>299</v>
      </c>
      <c r="F60" s="27" t="s">
        <v>300</v>
      </c>
      <c r="G60" s="7" t="s">
        <v>301</v>
      </c>
      <c r="H60" s="26" t="s">
        <v>61</v>
      </c>
      <c r="I60" s="26" t="s">
        <v>25</v>
      </c>
      <c r="J60" s="26">
        <v>29</v>
      </c>
      <c r="K60" s="26" t="s">
        <v>195</v>
      </c>
      <c r="L60" s="26">
        <v>2022</v>
      </c>
      <c r="Q60" s="22" t="s">
        <v>29</v>
      </c>
      <c r="R60" s="7" t="s">
        <v>30</v>
      </c>
      <c r="T60" s="8" t="s">
        <v>85</v>
      </c>
      <c r="U60" s="7"/>
    </row>
    <row r="61" spans="1:21" ht="180" x14ac:dyDescent="0.25">
      <c r="A61" s="7">
        <v>62</v>
      </c>
      <c r="B61" s="30" t="s">
        <v>435</v>
      </c>
      <c r="C61" s="21" t="s">
        <v>450</v>
      </c>
      <c r="D61" s="31" t="s">
        <v>437</v>
      </c>
      <c r="E61" s="21"/>
      <c r="F61" s="32" t="s">
        <v>451</v>
      </c>
      <c r="G61" s="21"/>
      <c r="H61" s="22" t="s">
        <v>436</v>
      </c>
      <c r="I61" s="21" t="s">
        <v>25</v>
      </c>
      <c r="J61" s="21">
        <v>1</v>
      </c>
      <c r="K61" s="21" t="s">
        <v>440</v>
      </c>
      <c r="L61" s="22">
        <v>2022</v>
      </c>
      <c r="M61" s="24" t="s">
        <v>452</v>
      </c>
      <c r="N61" s="24"/>
      <c r="O61" s="24" t="s">
        <v>453</v>
      </c>
      <c r="P61" s="29"/>
      <c r="Q61" s="22" t="s">
        <v>29</v>
      </c>
      <c r="R61" s="7" t="s">
        <v>30</v>
      </c>
      <c r="S61" s="7" t="s">
        <v>449</v>
      </c>
      <c r="T61" s="8" t="s">
        <v>85</v>
      </c>
      <c r="U61" s="7">
        <v>8</v>
      </c>
    </row>
    <row r="62" spans="1:21" ht="345" x14ac:dyDescent="0.25">
      <c r="A62" s="7">
        <v>63</v>
      </c>
      <c r="B62" s="30" t="s">
        <v>454</v>
      </c>
      <c r="C62" s="21" t="s">
        <v>455</v>
      </c>
      <c r="D62" s="31" t="s">
        <v>456</v>
      </c>
      <c r="E62" s="21" t="s">
        <v>22</v>
      </c>
      <c r="F62" s="32" t="s">
        <v>457</v>
      </c>
      <c r="G62" s="21"/>
      <c r="H62" s="22" t="s">
        <v>458</v>
      </c>
      <c r="I62" s="21" t="s">
        <v>47</v>
      </c>
      <c r="J62" s="21">
        <v>3</v>
      </c>
      <c r="K62" s="21" t="s">
        <v>440</v>
      </c>
      <c r="L62" s="22">
        <v>2022</v>
      </c>
      <c r="M62" s="24" t="s">
        <v>459</v>
      </c>
      <c r="N62" s="24"/>
      <c r="O62" s="24" t="s">
        <v>460</v>
      </c>
      <c r="P62" s="29"/>
      <c r="Q62" s="22" t="s">
        <v>29</v>
      </c>
      <c r="R62" s="7" t="s">
        <v>30</v>
      </c>
      <c r="S62" s="7" t="s">
        <v>534</v>
      </c>
      <c r="T62" s="8" t="s">
        <v>178</v>
      </c>
      <c r="U62" s="7">
        <v>12</v>
      </c>
    </row>
    <row r="63" spans="1:21" ht="210" x14ac:dyDescent="0.25">
      <c r="A63" s="7">
        <v>64</v>
      </c>
      <c r="B63" s="30" t="s">
        <v>461</v>
      </c>
      <c r="C63" s="21" t="s">
        <v>462</v>
      </c>
      <c r="D63" s="31"/>
      <c r="E63" s="21"/>
      <c r="F63" s="32" t="s">
        <v>463</v>
      </c>
      <c r="G63" s="21" t="s">
        <v>464</v>
      </c>
      <c r="H63" s="21" t="s">
        <v>46</v>
      </c>
      <c r="I63" s="21" t="s">
        <v>47</v>
      </c>
      <c r="J63" s="21">
        <v>5</v>
      </c>
      <c r="K63" s="21" t="s">
        <v>440</v>
      </c>
      <c r="L63" s="22">
        <v>2022</v>
      </c>
      <c r="M63" s="24" t="s">
        <v>465</v>
      </c>
      <c r="N63" s="24"/>
      <c r="O63" s="24" t="s">
        <v>466</v>
      </c>
      <c r="P63" s="29"/>
      <c r="Q63" s="22" t="s">
        <v>41</v>
      </c>
      <c r="R63" s="7" t="s">
        <v>30</v>
      </c>
      <c r="S63" s="7" t="s">
        <v>534</v>
      </c>
      <c r="T63" s="8" t="s">
        <v>178</v>
      </c>
      <c r="U63" s="7">
        <v>10</v>
      </c>
    </row>
    <row r="64" spans="1:21" ht="109.5" customHeight="1" x14ac:dyDescent="0.25">
      <c r="A64" s="7">
        <v>65</v>
      </c>
      <c r="B64" s="30" t="s">
        <v>467</v>
      </c>
      <c r="C64" s="21" t="s">
        <v>468</v>
      </c>
      <c r="D64" s="31" t="s">
        <v>469</v>
      </c>
      <c r="E64" s="21"/>
      <c r="F64" s="32" t="s">
        <v>35</v>
      </c>
      <c r="G64" s="21" t="s">
        <v>439</v>
      </c>
      <c r="H64" s="21" t="s">
        <v>470</v>
      </c>
      <c r="I64" s="21" t="s">
        <v>47</v>
      </c>
      <c r="J64" s="21">
        <v>6</v>
      </c>
      <c r="K64" s="21" t="s">
        <v>440</v>
      </c>
      <c r="L64" s="22">
        <v>2022</v>
      </c>
      <c r="M64" s="24" t="s">
        <v>471</v>
      </c>
      <c r="N64" s="24"/>
      <c r="O64" s="24" t="s">
        <v>472</v>
      </c>
      <c r="P64" s="29"/>
      <c r="Q64" s="22" t="s">
        <v>41</v>
      </c>
      <c r="R64" s="7" t="s">
        <v>30</v>
      </c>
      <c r="S64" s="7" t="s">
        <v>535</v>
      </c>
      <c r="T64" s="8" t="s">
        <v>85</v>
      </c>
      <c r="U64" s="7">
        <v>11</v>
      </c>
    </row>
    <row r="65" spans="1:21" ht="225" x14ac:dyDescent="0.25">
      <c r="A65" s="7">
        <v>66</v>
      </c>
      <c r="B65" s="30" t="s">
        <v>473</v>
      </c>
      <c r="C65" s="21"/>
      <c r="D65" s="31" t="s">
        <v>438</v>
      </c>
      <c r="E65" s="21" t="s">
        <v>22</v>
      </c>
      <c r="F65" s="32" t="s">
        <v>474</v>
      </c>
      <c r="G65" s="21" t="s">
        <v>475</v>
      </c>
      <c r="H65" s="21" t="s">
        <v>470</v>
      </c>
      <c r="I65" s="21" t="s">
        <v>47</v>
      </c>
      <c r="J65" s="21">
        <v>6</v>
      </c>
      <c r="K65" s="21" t="s">
        <v>440</v>
      </c>
      <c r="L65" s="22">
        <v>2022</v>
      </c>
      <c r="M65" s="24" t="s">
        <v>476</v>
      </c>
      <c r="N65" s="24"/>
      <c r="O65" s="24" t="s">
        <v>477</v>
      </c>
      <c r="P65" s="29"/>
      <c r="Q65" s="22" t="s">
        <v>29</v>
      </c>
      <c r="R65" s="7" t="s">
        <v>30</v>
      </c>
      <c r="S65" s="7" t="s">
        <v>535</v>
      </c>
      <c r="T65" s="8" t="s">
        <v>85</v>
      </c>
      <c r="U65" s="7">
        <v>11</v>
      </c>
    </row>
    <row r="66" spans="1:21" ht="98.25" customHeight="1" x14ac:dyDescent="0.25">
      <c r="A66" s="7">
        <v>67</v>
      </c>
      <c r="B66" s="30" t="s">
        <v>478</v>
      </c>
      <c r="C66" s="21" t="s">
        <v>441</v>
      </c>
      <c r="D66" s="31" t="s">
        <v>442</v>
      </c>
      <c r="E66" s="21" t="s">
        <v>22</v>
      </c>
      <c r="F66" s="32" t="s">
        <v>35</v>
      </c>
      <c r="G66" s="21" t="s">
        <v>443</v>
      </c>
      <c r="H66" s="21" t="s">
        <v>479</v>
      </c>
      <c r="I66" s="21" t="s">
        <v>47</v>
      </c>
      <c r="J66" s="21">
        <v>7</v>
      </c>
      <c r="K66" s="21" t="s">
        <v>440</v>
      </c>
      <c r="L66" s="22">
        <v>2022</v>
      </c>
      <c r="M66" s="24" t="s">
        <v>480</v>
      </c>
      <c r="N66" s="24"/>
      <c r="O66" s="24" t="s">
        <v>481</v>
      </c>
      <c r="P66" s="29"/>
      <c r="Q66" s="22" t="s">
        <v>41</v>
      </c>
      <c r="R66" s="7" t="s">
        <v>30</v>
      </c>
      <c r="S66" s="7" t="s">
        <v>535</v>
      </c>
      <c r="T66" s="8" t="s">
        <v>85</v>
      </c>
      <c r="U66" s="7">
        <v>10</v>
      </c>
    </row>
    <row r="67" spans="1:21" ht="69" customHeight="1" x14ac:dyDescent="0.25">
      <c r="A67" s="7">
        <v>68</v>
      </c>
      <c r="B67" s="30" t="s">
        <v>444</v>
      </c>
      <c r="C67" s="21" t="s">
        <v>482</v>
      </c>
      <c r="D67" s="31" t="s">
        <v>483</v>
      </c>
      <c r="E67" s="21"/>
      <c r="F67" s="32" t="s">
        <v>484</v>
      </c>
      <c r="G67" s="21" t="s">
        <v>445</v>
      </c>
      <c r="H67" s="21" t="s">
        <v>470</v>
      </c>
      <c r="I67" s="21" t="s">
        <v>25</v>
      </c>
      <c r="J67" s="21">
        <v>7</v>
      </c>
      <c r="K67" s="21" t="s">
        <v>440</v>
      </c>
      <c r="L67" s="22">
        <v>2022</v>
      </c>
      <c r="M67" s="24" t="s">
        <v>485</v>
      </c>
      <c r="N67" s="24"/>
      <c r="O67" s="24" t="s">
        <v>486</v>
      </c>
      <c r="P67" s="24" t="s">
        <v>487</v>
      </c>
      <c r="Q67" s="22" t="s">
        <v>41</v>
      </c>
      <c r="R67" s="7" t="s">
        <v>30</v>
      </c>
      <c r="S67" s="7" t="s">
        <v>535</v>
      </c>
      <c r="T67" s="8" t="s">
        <v>85</v>
      </c>
      <c r="U67" s="7">
        <v>10</v>
      </c>
    </row>
    <row r="68" spans="1:21" ht="78" customHeight="1" x14ac:dyDescent="0.25">
      <c r="A68" s="7">
        <v>69</v>
      </c>
      <c r="B68" s="30" t="s">
        <v>444</v>
      </c>
      <c r="C68" s="21" t="s">
        <v>488</v>
      </c>
      <c r="D68" s="31" t="s">
        <v>446</v>
      </c>
      <c r="E68" s="21"/>
      <c r="F68" s="32" t="s">
        <v>489</v>
      </c>
      <c r="G68" s="21" t="s">
        <v>490</v>
      </c>
      <c r="H68" s="21" t="s">
        <v>470</v>
      </c>
      <c r="I68" s="21" t="s">
        <v>47</v>
      </c>
      <c r="J68" s="21">
        <v>18</v>
      </c>
      <c r="K68" s="21" t="s">
        <v>440</v>
      </c>
      <c r="L68" s="22">
        <v>2022</v>
      </c>
      <c r="M68" s="24" t="s">
        <v>491</v>
      </c>
      <c r="N68" s="24"/>
      <c r="O68" s="24" t="s">
        <v>492</v>
      </c>
      <c r="P68" s="29"/>
      <c r="Q68" s="22" t="s">
        <v>41</v>
      </c>
      <c r="R68" s="7" t="s">
        <v>30</v>
      </c>
      <c r="S68" s="7" t="s">
        <v>536</v>
      </c>
      <c r="T68" s="8" t="s">
        <v>85</v>
      </c>
      <c r="U68" s="7">
        <v>10</v>
      </c>
    </row>
    <row r="69" spans="1:21" ht="126" customHeight="1" x14ac:dyDescent="0.25">
      <c r="A69" s="7">
        <v>70</v>
      </c>
      <c r="B69" s="30" t="s">
        <v>90</v>
      </c>
      <c r="C69" s="21" t="s">
        <v>493</v>
      </c>
      <c r="D69" s="31" t="s">
        <v>447</v>
      </c>
      <c r="E69" s="21"/>
      <c r="F69" s="32" t="s">
        <v>494</v>
      </c>
      <c r="G69" s="21" t="s">
        <v>448</v>
      </c>
      <c r="H69" s="21" t="s">
        <v>46</v>
      </c>
      <c r="I69" s="21" t="s">
        <v>47</v>
      </c>
      <c r="J69" s="21">
        <v>19</v>
      </c>
      <c r="K69" s="21" t="s">
        <v>440</v>
      </c>
      <c r="L69" s="22">
        <v>2022</v>
      </c>
      <c r="M69" s="24" t="s">
        <v>495</v>
      </c>
      <c r="N69" s="24"/>
      <c r="O69" s="24" t="s">
        <v>496</v>
      </c>
      <c r="P69" s="29"/>
      <c r="Q69" s="22" t="s">
        <v>41</v>
      </c>
      <c r="R69" s="7" t="s">
        <v>30</v>
      </c>
      <c r="S69" s="7" t="s">
        <v>536</v>
      </c>
      <c r="T69" s="8" t="s">
        <v>85</v>
      </c>
      <c r="U69" s="7">
        <v>10</v>
      </c>
    </row>
    <row r="70" spans="1:21" ht="83.25" customHeight="1" x14ac:dyDescent="0.25">
      <c r="A70" s="7">
        <v>71</v>
      </c>
      <c r="B70" s="30" t="s">
        <v>497</v>
      </c>
      <c r="C70" s="21" t="s">
        <v>498</v>
      </c>
      <c r="D70" s="31" t="s">
        <v>499</v>
      </c>
      <c r="E70" s="21" t="s">
        <v>22</v>
      </c>
      <c r="F70" s="32" t="s">
        <v>500</v>
      </c>
      <c r="G70" s="21" t="s">
        <v>501</v>
      </c>
      <c r="H70" s="21" t="s">
        <v>470</v>
      </c>
      <c r="I70" s="21" t="s">
        <v>47</v>
      </c>
      <c r="J70" s="21">
        <v>25</v>
      </c>
      <c r="K70" s="21" t="s">
        <v>440</v>
      </c>
      <c r="L70" s="22">
        <v>2022</v>
      </c>
      <c r="M70" s="24" t="s">
        <v>502</v>
      </c>
      <c r="N70" s="24"/>
      <c r="O70" s="24"/>
      <c r="P70" s="29"/>
      <c r="Q70" s="22" t="s">
        <v>41</v>
      </c>
      <c r="R70" s="7" t="s">
        <v>30</v>
      </c>
      <c r="S70" s="7" t="s">
        <v>537</v>
      </c>
      <c r="T70" s="8" t="s">
        <v>85</v>
      </c>
      <c r="U70" s="7">
        <v>11</v>
      </c>
    </row>
    <row r="71" spans="1:21" ht="110.25" customHeight="1" x14ac:dyDescent="0.25">
      <c r="A71" s="7">
        <v>72</v>
      </c>
      <c r="B71" s="30" t="s">
        <v>90</v>
      </c>
      <c r="C71" s="21" t="s">
        <v>503</v>
      </c>
      <c r="D71" s="31" t="s">
        <v>504</v>
      </c>
      <c r="E71" s="21"/>
      <c r="F71" s="32" t="s">
        <v>505</v>
      </c>
      <c r="G71" s="21" t="s">
        <v>506</v>
      </c>
      <c r="H71" s="21" t="s">
        <v>121</v>
      </c>
      <c r="I71" s="21" t="s">
        <v>25</v>
      </c>
      <c r="J71" s="21">
        <v>25</v>
      </c>
      <c r="K71" s="21" t="s">
        <v>440</v>
      </c>
      <c r="L71" s="22">
        <v>2022</v>
      </c>
      <c r="M71" s="24" t="s">
        <v>507</v>
      </c>
      <c r="N71" s="24"/>
      <c r="O71" s="24" t="s">
        <v>508</v>
      </c>
      <c r="P71" s="29"/>
      <c r="Q71" s="22" t="s">
        <v>41</v>
      </c>
      <c r="R71" s="7" t="s">
        <v>30</v>
      </c>
      <c r="S71" s="7" t="s">
        <v>537</v>
      </c>
      <c r="T71" s="8" t="s">
        <v>85</v>
      </c>
      <c r="U71" s="7">
        <v>11</v>
      </c>
    </row>
    <row r="72" spans="1:21" ht="157.5" x14ac:dyDescent="0.25">
      <c r="A72" s="7">
        <v>73</v>
      </c>
      <c r="B72" s="30" t="s">
        <v>509</v>
      </c>
      <c r="C72" s="21"/>
      <c r="D72" s="31" t="s">
        <v>510</v>
      </c>
      <c r="E72" s="21"/>
      <c r="F72" s="32" t="s">
        <v>35</v>
      </c>
      <c r="G72" s="21" t="s">
        <v>506</v>
      </c>
      <c r="H72" s="21" t="s">
        <v>121</v>
      </c>
      <c r="I72" s="21" t="s">
        <v>25</v>
      </c>
      <c r="J72" s="21">
        <v>25</v>
      </c>
      <c r="K72" s="21" t="s">
        <v>440</v>
      </c>
      <c r="L72" s="22">
        <v>2022</v>
      </c>
      <c r="M72" s="24" t="s">
        <v>507</v>
      </c>
      <c r="N72" s="24"/>
      <c r="O72" s="24" t="s">
        <v>508</v>
      </c>
      <c r="P72" s="29"/>
      <c r="Q72" s="22" t="s">
        <v>41</v>
      </c>
      <c r="R72" s="7" t="s">
        <v>30</v>
      </c>
      <c r="S72" s="7" t="s">
        <v>537</v>
      </c>
      <c r="T72" s="8" t="s">
        <v>85</v>
      </c>
      <c r="U72" s="7">
        <v>11</v>
      </c>
    </row>
    <row r="73" spans="1:21" ht="75" customHeight="1" x14ac:dyDescent="0.25">
      <c r="A73" s="7">
        <v>74</v>
      </c>
      <c r="B73" s="30" t="s">
        <v>511</v>
      </c>
      <c r="C73" s="21" t="s">
        <v>368</v>
      </c>
      <c r="D73" s="31"/>
      <c r="E73" s="21"/>
      <c r="F73" s="32" t="s">
        <v>512</v>
      </c>
      <c r="G73" s="21" t="s">
        <v>448</v>
      </c>
      <c r="H73" s="21" t="s">
        <v>470</v>
      </c>
      <c r="I73" s="21" t="s">
        <v>47</v>
      </c>
      <c r="J73" s="21">
        <v>27</v>
      </c>
      <c r="K73" s="21" t="s">
        <v>440</v>
      </c>
      <c r="L73" s="22">
        <v>2022</v>
      </c>
      <c r="M73" s="24" t="s">
        <v>513</v>
      </c>
      <c r="N73" s="24"/>
      <c r="O73" s="24" t="s">
        <v>514</v>
      </c>
      <c r="P73" s="29"/>
      <c r="Q73" s="22" t="s">
        <v>29</v>
      </c>
      <c r="R73" s="7" t="s">
        <v>30</v>
      </c>
      <c r="S73" s="7" t="s">
        <v>538</v>
      </c>
      <c r="T73" s="8" t="s">
        <v>178</v>
      </c>
      <c r="U73" s="7">
        <v>7</v>
      </c>
    </row>
    <row r="74" spans="1:21" ht="78" customHeight="1" x14ac:dyDescent="0.25">
      <c r="A74" s="7">
        <v>75</v>
      </c>
      <c r="B74" s="30" t="s">
        <v>515</v>
      </c>
      <c r="C74" s="21" t="s">
        <v>516</v>
      </c>
      <c r="D74" s="31" t="s">
        <v>517</v>
      </c>
      <c r="E74" s="21" t="s">
        <v>22</v>
      </c>
      <c r="F74" s="32" t="s">
        <v>518</v>
      </c>
      <c r="G74" s="21" t="s">
        <v>213</v>
      </c>
      <c r="H74" s="21" t="s">
        <v>46</v>
      </c>
      <c r="I74" s="21" t="s">
        <v>47</v>
      </c>
      <c r="J74" s="21">
        <v>28</v>
      </c>
      <c r="K74" s="21" t="s">
        <v>440</v>
      </c>
      <c r="L74" s="22">
        <v>2022</v>
      </c>
      <c r="M74" s="24" t="s">
        <v>519</v>
      </c>
      <c r="N74" s="24"/>
      <c r="O74" s="24" t="s">
        <v>520</v>
      </c>
      <c r="P74" s="29"/>
      <c r="Q74" s="22" t="s">
        <v>29</v>
      </c>
      <c r="R74" s="7" t="s">
        <v>30</v>
      </c>
      <c r="S74" s="7" t="s">
        <v>539</v>
      </c>
      <c r="T74" s="8" t="s">
        <v>85</v>
      </c>
      <c r="U74" s="7">
        <v>9</v>
      </c>
    </row>
    <row r="75" spans="1:21" ht="153" customHeight="1" x14ac:dyDescent="0.25">
      <c r="A75" s="7">
        <v>76</v>
      </c>
      <c r="B75" s="30" t="s">
        <v>521</v>
      </c>
      <c r="C75" s="21" t="s">
        <v>522</v>
      </c>
      <c r="D75" s="31" t="s">
        <v>523</v>
      </c>
      <c r="E75" s="21"/>
      <c r="F75" s="32" t="s">
        <v>524</v>
      </c>
      <c r="G75" s="21" t="s">
        <v>525</v>
      </c>
      <c r="H75" s="21" t="s">
        <v>53</v>
      </c>
      <c r="I75" s="21" t="s">
        <v>47</v>
      </c>
      <c r="J75" s="21">
        <v>28</v>
      </c>
      <c r="K75" s="21" t="s">
        <v>440</v>
      </c>
      <c r="L75" s="22">
        <v>2022</v>
      </c>
      <c r="M75" s="24" t="s">
        <v>526</v>
      </c>
      <c r="N75" s="24"/>
      <c r="O75" s="24" t="s">
        <v>527</v>
      </c>
      <c r="P75" s="29"/>
      <c r="Q75" s="22" t="s">
        <v>41</v>
      </c>
      <c r="R75" s="7" t="s">
        <v>30</v>
      </c>
      <c r="S75" s="7" t="s">
        <v>539</v>
      </c>
      <c r="T75" s="8" t="s">
        <v>85</v>
      </c>
      <c r="U75" s="7">
        <v>9</v>
      </c>
    </row>
    <row r="76" spans="1:21" ht="156" customHeight="1" x14ac:dyDescent="0.25">
      <c r="A76" s="7">
        <v>77</v>
      </c>
      <c r="B76" s="30" t="s">
        <v>528</v>
      </c>
      <c r="C76" s="21" t="s">
        <v>529</v>
      </c>
      <c r="D76" s="31"/>
      <c r="E76" s="21"/>
      <c r="F76" s="32" t="s">
        <v>530</v>
      </c>
      <c r="G76" s="21" t="s">
        <v>531</v>
      </c>
      <c r="H76" s="22" t="s">
        <v>470</v>
      </c>
      <c r="I76" s="21" t="s">
        <v>25</v>
      </c>
      <c r="J76" s="21">
        <v>30</v>
      </c>
      <c r="K76" s="21" t="s">
        <v>440</v>
      </c>
      <c r="L76" s="22">
        <v>2022</v>
      </c>
      <c r="M76" s="24" t="s">
        <v>532</v>
      </c>
      <c r="N76" s="24"/>
      <c r="O76" s="24" t="s">
        <v>533</v>
      </c>
      <c r="P76" s="29"/>
      <c r="Q76" s="22" t="s">
        <v>41</v>
      </c>
      <c r="R76" s="7" t="s">
        <v>30</v>
      </c>
      <c r="S76" s="7" t="s">
        <v>540</v>
      </c>
      <c r="T76" s="8" t="s">
        <v>178</v>
      </c>
      <c r="U76" s="7">
        <v>6</v>
      </c>
    </row>
    <row r="77" spans="1:21" ht="62.25" customHeight="1" x14ac:dyDescent="0.25">
      <c r="A77" s="7">
        <v>78</v>
      </c>
      <c r="B77" s="30" t="s">
        <v>541</v>
      </c>
      <c r="C77" s="21" t="s">
        <v>542</v>
      </c>
      <c r="D77" s="31" t="s">
        <v>543</v>
      </c>
      <c r="E77" s="21" t="s">
        <v>22</v>
      </c>
      <c r="F77" s="32" t="s">
        <v>544</v>
      </c>
      <c r="G77" s="21"/>
      <c r="H77" s="22" t="s">
        <v>470</v>
      </c>
      <c r="I77" s="21" t="s">
        <v>47</v>
      </c>
      <c r="J77" s="21">
        <v>6</v>
      </c>
      <c r="K77" s="21" t="s">
        <v>545</v>
      </c>
      <c r="L77" s="22">
        <v>2022</v>
      </c>
      <c r="M77" s="24" t="s">
        <v>546</v>
      </c>
      <c r="N77" s="24"/>
      <c r="O77" s="29"/>
      <c r="Q77" s="22" t="s">
        <v>29</v>
      </c>
      <c r="R77" s="7" t="s">
        <v>30</v>
      </c>
      <c r="S77" s="7" t="s">
        <v>565</v>
      </c>
      <c r="T77" s="8" t="s">
        <v>85</v>
      </c>
      <c r="U77" s="7">
        <v>6</v>
      </c>
    </row>
    <row r="78" spans="1:21" ht="168" customHeight="1" x14ac:dyDescent="0.25">
      <c r="A78" s="7">
        <v>79</v>
      </c>
      <c r="B78" s="30" t="s">
        <v>547</v>
      </c>
      <c r="C78" s="21" t="s">
        <v>548</v>
      </c>
      <c r="D78" s="31" t="s">
        <v>549</v>
      </c>
      <c r="E78" s="21" t="s">
        <v>22</v>
      </c>
      <c r="F78" s="32" t="s">
        <v>550</v>
      </c>
      <c r="G78" s="21"/>
      <c r="H78" s="22" t="s">
        <v>205</v>
      </c>
      <c r="I78" s="21" t="s">
        <v>47</v>
      </c>
      <c r="J78" s="21">
        <v>6</v>
      </c>
      <c r="K78" s="21" t="s">
        <v>545</v>
      </c>
      <c r="L78" s="22">
        <v>2022</v>
      </c>
      <c r="M78" s="24" t="s">
        <v>551</v>
      </c>
      <c r="N78" s="24"/>
      <c r="O78" s="29"/>
      <c r="Q78" s="22" t="s">
        <v>29</v>
      </c>
      <c r="R78" s="7" t="s">
        <v>30</v>
      </c>
      <c r="S78" s="7" t="s">
        <v>565</v>
      </c>
      <c r="T78" s="8" t="s">
        <v>85</v>
      </c>
      <c r="U78" s="7">
        <v>6</v>
      </c>
    </row>
    <row r="79" spans="1:21" ht="62.25" customHeight="1" x14ac:dyDescent="0.25">
      <c r="A79" s="7">
        <v>80</v>
      </c>
      <c r="B79" s="30" t="s">
        <v>552</v>
      </c>
      <c r="C79" s="21" t="s">
        <v>553</v>
      </c>
      <c r="D79" s="31" t="s">
        <v>554</v>
      </c>
      <c r="E79" s="21" t="s">
        <v>22</v>
      </c>
      <c r="F79" s="32" t="s">
        <v>555</v>
      </c>
      <c r="G79" s="21"/>
      <c r="H79" s="22" t="s">
        <v>556</v>
      </c>
      <c r="I79" s="21" t="s">
        <v>47</v>
      </c>
      <c r="J79" s="21">
        <v>9</v>
      </c>
      <c r="K79" s="21" t="s">
        <v>545</v>
      </c>
      <c r="L79" s="22">
        <v>2022</v>
      </c>
      <c r="M79" s="24" t="s">
        <v>557</v>
      </c>
      <c r="N79" s="24"/>
      <c r="O79" s="29"/>
      <c r="Q79" s="22" t="s">
        <v>29</v>
      </c>
      <c r="R79" s="7" t="s">
        <v>30</v>
      </c>
      <c r="S79" s="7" t="s">
        <v>565</v>
      </c>
      <c r="T79" s="8" t="s">
        <v>85</v>
      </c>
      <c r="U79" s="7">
        <v>5</v>
      </c>
    </row>
    <row r="80" spans="1:21" ht="78" customHeight="1" x14ac:dyDescent="0.25">
      <c r="A80" s="7">
        <v>81</v>
      </c>
      <c r="B80" s="30" t="s">
        <v>558</v>
      </c>
      <c r="C80" s="21"/>
      <c r="D80" s="31" t="s">
        <v>559</v>
      </c>
      <c r="E80" s="21" t="s">
        <v>22</v>
      </c>
      <c r="F80" s="32" t="s">
        <v>560</v>
      </c>
      <c r="G80" s="21" t="s">
        <v>561</v>
      </c>
      <c r="H80" s="22" t="s">
        <v>562</v>
      </c>
      <c r="I80" s="21" t="s">
        <v>25</v>
      </c>
      <c r="J80" s="21">
        <v>10</v>
      </c>
      <c r="K80" s="21" t="s">
        <v>545</v>
      </c>
      <c r="L80" s="22">
        <v>2022</v>
      </c>
      <c r="M80" s="24" t="s">
        <v>563</v>
      </c>
      <c r="N80" s="24"/>
      <c r="O80" s="24" t="s">
        <v>564</v>
      </c>
      <c r="Q80" s="22" t="s">
        <v>29</v>
      </c>
      <c r="R80" s="7" t="s">
        <v>30</v>
      </c>
      <c r="S80" s="7" t="s">
        <v>565</v>
      </c>
      <c r="T80" s="8" t="s">
        <v>85</v>
      </c>
      <c r="U80" s="7">
        <v>4</v>
      </c>
    </row>
    <row r="81" spans="1:21" ht="330" x14ac:dyDescent="0.25">
      <c r="A81" s="7">
        <v>82</v>
      </c>
      <c r="B81" s="30" t="s">
        <v>566</v>
      </c>
      <c r="C81" s="21" t="s">
        <v>567</v>
      </c>
      <c r="D81" s="31" t="s">
        <v>568</v>
      </c>
      <c r="E81" s="21" t="s">
        <v>22</v>
      </c>
      <c r="F81" s="32" t="s">
        <v>569</v>
      </c>
      <c r="G81" s="21" t="s">
        <v>570</v>
      </c>
      <c r="H81" s="21" t="s">
        <v>479</v>
      </c>
      <c r="I81" s="21" t="s">
        <v>47</v>
      </c>
      <c r="J81" s="21">
        <v>12</v>
      </c>
      <c r="K81" s="21" t="s">
        <v>545</v>
      </c>
      <c r="L81" s="22">
        <v>2022</v>
      </c>
      <c r="M81" s="24" t="s">
        <v>571</v>
      </c>
      <c r="N81" s="24"/>
      <c r="O81" s="29"/>
      <c r="P81" s="24" t="s">
        <v>572</v>
      </c>
      <c r="Q81" s="22" t="s">
        <v>29</v>
      </c>
      <c r="R81" s="7" t="s">
        <v>30</v>
      </c>
      <c r="S81" s="7" t="s">
        <v>699</v>
      </c>
      <c r="T81" s="8" t="s">
        <v>178</v>
      </c>
      <c r="U81" s="7">
        <v>4</v>
      </c>
    </row>
    <row r="82" spans="1:21" ht="94.5" x14ac:dyDescent="0.25">
      <c r="A82" s="7">
        <v>83</v>
      </c>
      <c r="B82" s="30" t="s">
        <v>573</v>
      </c>
      <c r="C82" s="21"/>
      <c r="D82" s="31" t="s">
        <v>574</v>
      </c>
      <c r="E82" s="21" t="s">
        <v>22</v>
      </c>
      <c r="F82" s="32" t="s">
        <v>575</v>
      </c>
      <c r="G82" s="21" t="s">
        <v>576</v>
      </c>
      <c r="H82" s="21" t="s">
        <v>53</v>
      </c>
      <c r="I82" s="21" t="s">
        <v>47</v>
      </c>
      <c r="J82" s="21">
        <v>17</v>
      </c>
      <c r="K82" s="21" t="s">
        <v>545</v>
      </c>
      <c r="L82" s="22">
        <v>2022</v>
      </c>
      <c r="M82" s="24" t="s">
        <v>577</v>
      </c>
      <c r="N82" s="24"/>
      <c r="O82" s="24" t="s">
        <v>578</v>
      </c>
      <c r="P82" s="24" t="s">
        <v>579</v>
      </c>
      <c r="Q82" s="22" t="s">
        <v>41</v>
      </c>
      <c r="R82" s="7" t="s">
        <v>30</v>
      </c>
      <c r="S82" s="7" t="s">
        <v>700</v>
      </c>
      <c r="T82" s="8" t="s">
        <v>85</v>
      </c>
      <c r="U82" s="7">
        <v>5</v>
      </c>
    </row>
    <row r="83" spans="1:21" ht="94.5" x14ac:dyDescent="0.25">
      <c r="A83" s="7">
        <v>84</v>
      </c>
      <c r="B83" s="30" t="s">
        <v>580</v>
      </c>
      <c r="C83" s="21"/>
      <c r="D83" s="31" t="s">
        <v>581</v>
      </c>
      <c r="E83" s="21"/>
      <c r="F83" s="32" t="s">
        <v>582</v>
      </c>
      <c r="G83" s="21" t="s">
        <v>583</v>
      </c>
      <c r="H83" s="21" t="s">
        <v>205</v>
      </c>
      <c r="I83" s="21" t="s">
        <v>25</v>
      </c>
      <c r="J83" s="21">
        <v>17</v>
      </c>
      <c r="K83" s="21" t="s">
        <v>545</v>
      </c>
      <c r="L83" s="22">
        <v>2022</v>
      </c>
      <c r="M83" s="24" t="s">
        <v>584</v>
      </c>
      <c r="N83" s="24"/>
      <c r="O83" s="24" t="s">
        <v>578</v>
      </c>
      <c r="P83" s="24" t="s">
        <v>585</v>
      </c>
      <c r="Q83" s="22" t="s">
        <v>29</v>
      </c>
      <c r="R83" s="7" t="s">
        <v>30</v>
      </c>
      <c r="S83" s="7" t="s">
        <v>700</v>
      </c>
      <c r="T83" s="8" t="s">
        <v>85</v>
      </c>
      <c r="U83" s="7">
        <v>5</v>
      </c>
    </row>
    <row r="84" spans="1:21" ht="47.25" x14ac:dyDescent="0.25">
      <c r="A84" s="7">
        <v>85</v>
      </c>
      <c r="B84" s="30" t="s">
        <v>586</v>
      </c>
      <c r="C84" s="21"/>
      <c r="D84" s="31" t="s">
        <v>587</v>
      </c>
      <c r="E84" s="21"/>
      <c r="F84" s="32" t="s">
        <v>588</v>
      </c>
      <c r="G84" s="21" t="s">
        <v>589</v>
      </c>
      <c r="H84" s="21" t="s">
        <v>479</v>
      </c>
      <c r="I84" s="21" t="s">
        <v>47</v>
      </c>
      <c r="J84" s="21">
        <v>18</v>
      </c>
      <c r="K84" s="21" t="s">
        <v>545</v>
      </c>
      <c r="L84" s="22">
        <v>2022</v>
      </c>
      <c r="M84" s="24" t="s">
        <v>590</v>
      </c>
      <c r="N84" s="24"/>
      <c r="O84" s="24"/>
      <c r="P84" s="24"/>
      <c r="Q84" s="22" t="s">
        <v>41</v>
      </c>
      <c r="R84" s="7" t="s">
        <v>30</v>
      </c>
      <c r="S84" s="7" t="s">
        <v>700</v>
      </c>
      <c r="T84" s="8" t="s">
        <v>85</v>
      </c>
      <c r="U84" s="7">
        <v>4</v>
      </c>
    </row>
    <row r="85" spans="1:21" ht="141.75" x14ac:dyDescent="0.25">
      <c r="A85" s="7">
        <v>86</v>
      </c>
      <c r="B85" s="30" t="s">
        <v>151</v>
      </c>
      <c r="C85" s="21"/>
      <c r="D85" s="31" t="s">
        <v>591</v>
      </c>
      <c r="E85" s="21" t="s">
        <v>22</v>
      </c>
      <c r="F85" s="32" t="s">
        <v>592</v>
      </c>
      <c r="G85" s="21" t="s">
        <v>593</v>
      </c>
      <c r="H85" s="21" t="s">
        <v>470</v>
      </c>
      <c r="I85" s="21" t="s">
        <v>25</v>
      </c>
      <c r="J85" s="21">
        <v>18</v>
      </c>
      <c r="K85" s="21" t="s">
        <v>545</v>
      </c>
      <c r="L85" s="22">
        <v>2022</v>
      </c>
      <c r="M85" s="24" t="s">
        <v>594</v>
      </c>
      <c r="N85" s="24"/>
      <c r="O85" s="24" t="s">
        <v>595</v>
      </c>
      <c r="P85" s="24" t="s">
        <v>596</v>
      </c>
      <c r="Q85" s="22" t="s">
        <v>29</v>
      </c>
      <c r="R85" s="7" t="s">
        <v>30</v>
      </c>
      <c r="S85" s="7" t="s">
        <v>700</v>
      </c>
      <c r="T85" s="8" t="s">
        <v>85</v>
      </c>
      <c r="U85" s="7">
        <v>4</v>
      </c>
    </row>
    <row r="86" spans="1:21" ht="409.5" x14ac:dyDescent="0.25">
      <c r="A86" s="7">
        <v>87</v>
      </c>
      <c r="B86" s="30" t="s">
        <v>597</v>
      </c>
      <c r="C86" s="21" t="s">
        <v>598</v>
      </c>
      <c r="D86" s="31" t="s">
        <v>599</v>
      </c>
      <c r="E86" s="21"/>
      <c r="F86" s="32" t="s">
        <v>600</v>
      </c>
      <c r="G86" s="22" t="s">
        <v>601</v>
      </c>
      <c r="H86" s="21" t="s">
        <v>470</v>
      </c>
      <c r="I86" s="21" t="s">
        <v>25</v>
      </c>
      <c r="J86" s="21">
        <v>18</v>
      </c>
      <c r="K86" s="21" t="s">
        <v>545</v>
      </c>
      <c r="L86" s="22">
        <v>2022</v>
      </c>
      <c r="M86" s="24" t="s">
        <v>602</v>
      </c>
      <c r="N86" s="24"/>
      <c r="O86" s="24" t="s">
        <v>603</v>
      </c>
      <c r="P86" s="24" t="s">
        <v>604</v>
      </c>
      <c r="Q86" s="22" t="s">
        <v>29</v>
      </c>
      <c r="R86" s="7" t="s">
        <v>30</v>
      </c>
      <c r="S86" s="7" t="s">
        <v>700</v>
      </c>
      <c r="T86" s="8" t="s">
        <v>178</v>
      </c>
      <c r="U86" s="7">
        <v>4</v>
      </c>
    </row>
    <row r="87" spans="1:21" ht="236.25" x14ac:dyDescent="0.25">
      <c r="A87" s="7">
        <v>88</v>
      </c>
      <c r="B87" s="30" t="s">
        <v>605</v>
      </c>
      <c r="C87" s="21" t="s">
        <v>273</v>
      </c>
      <c r="D87" s="31" t="s">
        <v>606</v>
      </c>
      <c r="E87" s="21" t="s">
        <v>22</v>
      </c>
      <c r="F87" s="32" t="s">
        <v>607</v>
      </c>
      <c r="G87" s="21" t="s">
        <v>608</v>
      </c>
      <c r="H87" s="22" t="s">
        <v>562</v>
      </c>
      <c r="I87" s="21" t="s">
        <v>47</v>
      </c>
      <c r="J87" s="21">
        <v>20</v>
      </c>
      <c r="K87" s="21" t="s">
        <v>545</v>
      </c>
      <c r="L87" s="22">
        <v>2022</v>
      </c>
      <c r="M87" s="24" t="s">
        <v>609</v>
      </c>
      <c r="N87" s="24"/>
      <c r="O87" s="24" t="s">
        <v>578</v>
      </c>
      <c r="P87" s="24" t="s">
        <v>610</v>
      </c>
      <c r="Q87" s="22" t="s">
        <v>29</v>
      </c>
      <c r="R87" s="7" t="s">
        <v>30</v>
      </c>
      <c r="S87" s="7" t="s">
        <v>700</v>
      </c>
      <c r="T87" s="8" t="s">
        <v>178</v>
      </c>
      <c r="U87" s="7">
        <v>2</v>
      </c>
    </row>
    <row r="88" spans="1:21" ht="157.5" x14ac:dyDescent="0.25">
      <c r="A88" s="7">
        <v>89</v>
      </c>
      <c r="B88" s="30" t="s">
        <v>611</v>
      </c>
      <c r="C88" s="21" t="s">
        <v>131</v>
      </c>
      <c r="D88" s="31" t="s">
        <v>612</v>
      </c>
      <c r="E88" s="21"/>
      <c r="F88" s="32" t="s">
        <v>613</v>
      </c>
      <c r="G88" s="21"/>
      <c r="H88" s="21" t="s">
        <v>614</v>
      </c>
      <c r="I88" s="21" t="s">
        <v>47</v>
      </c>
      <c r="J88" s="21">
        <v>20</v>
      </c>
      <c r="K88" s="21" t="s">
        <v>545</v>
      </c>
      <c r="L88" s="22">
        <v>2022</v>
      </c>
      <c r="M88" s="24" t="s">
        <v>615</v>
      </c>
      <c r="N88" s="24"/>
      <c r="O88" s="24" t="s">
        <v>578</v>
      </c>
      <c r="P88" s="24" t="s">
        <v>616</v>
      </c>
      <c r="Q88" s="22" t="s">
        <v>41</v>
      </c>
      <c r="R88" s="7" t="s">
        <v>30</v>
      </c>
      <c r="S88" s="7" t="s">
        <v>700</v>
      </c>
      <c r="T88" s="8" t="s">
        <v>85</v>
      </c>
      <c r="U88" s="7">
        <v>2</v>
      </c>
    </row>
    <row r="89" spans="1:21" ht="300" x14ac:dyDescent="0.25">
      <c r="A89" s="7">
        <v>90</v>
      </c>
      <c r="B89" s="30" t="s">
        <v>617</v>
      </c>
      <c r="C89" s="21" t="s">
        <v>618</v>
      </c>
      <c r="D89" s="21" t="s">
        <v>545</v>
      </c>
      <c r="E89" s="22">
        <v>2022</v>
      </c>
      <c r="F89" s="32" t="s">
        <v>619</v>
      </c>
      <c r="G89" s="21"/>
      <c r="H89" s="22" t="s">
        <v>620</v>
      </c>
      <c r="I89" s="21" t="s">
        <v>47</v>
      </c>
      <c r="J89" s="21">
        <v>27</v>
      </c>
      <c r="K89" s="21" t="s">
        <v>545</v>
      </c>
      <c r="L89" s="22">
        <v>2022</v>
      </c>
      <c r="M89" s="24" t="s">
        <v>621</v>
      </c>
      <c r="N89" s="24"/>
      <c r="O89" s="29"/>
      <c r="P89" s="29"/>
      <c r="Q89" s="22" t="s">
        <v>83</v>
      </c>
      <c r="R89" s="7" t="s">
        <v>30</v>
      </c>
      <c r="S89" s="7" t="s">
        <v>701</v>
      </c>
      <c r="T89" s="8" t="s">
        <v>85</v>
      </c>
      <c r="U89" s="7">
        <v>2</v>
      </c>
    </row>
    <row r="90" spans="1:21" ht="315" x14ac:dyDescent="0.25">
      <c r="A90" s="7">
        <v>91</v>
      </c>
      <c r="B90" s="30" t="s">
        <v>622</v>
      </c>
      <c r="C90" s="21" t="s">
        <v>623</v>
      </c>
      <c r="D90" s="31" t="s">
        <v>624</v>
      </c>
      <c r="E90" s="21"/>
      <c r="F90" s="32" t="s">
        <v>625</v>
      </c>
      <c r="G90" s="21" t="s">
        <v>626</v>
      </c>
      <c r="H90" s="21" t="s">
        <v>470</v>
      </c>
      <c r="I90" s="21" t="s">
        <v>47</v>
      </c>
      <c r="J90" s="21">
        <v>28</v>
      </c>
      <c r="K90" s="21" t="s">
        <v>545</v>
      </c>
      <c r="L90" s="22">
        <v>2022</v>
      </c>
      <c r="M90" s="24" t="s">
        <v>627</v>
      </c>
      <c r="N90" s="24"/>
      <c r="O90" s="24" t="s">
        <v>520</v>
      </c>
      <c r="P90" s="24" t="s">
        <v>628</v>
      </c>
      <c r="Q90" s="22" t="s">
        <v>29</v>
      </c>
      <c r="R90" s="7" t="s">
        <v>30</v>
      </c>
      <c r="S90" s="7" t="s">
        <v>702</v>
      </c>
      <c r="T90" s="8" t="s">
        <v>85</v>
      </c>
      <c r="U90" s="7">
        <v>6</v>
      </c>
    </row>
    <row r="91" spans="1:21" ht="110.25" x14ac:dyDescent="0.25">
      <c r="A91" s="7">
        <v>92</v>
      </c>
      <c r="B91" s="30" t="s">
        <v>629</v>
      </c>
      <c r="C91" s="21" t="s">
        <v>192</v>
      </c>
      <c r="D91" s="31" t="s">
        <v>630</v>
      </c>
      <c r="E91" s="21" t="s">
        <v>22</v>
      </c>
      <c r="F91" s="32" t="s">
        <v>631</v>
      </c>
      <c r="G91" s="21" t="s">
        <v>632</v>
      </c>
      <c r="H91" s="22" t="s">
        <v>562</v>
      </c>
      <c r="I91" s="21" t="s">
        <v>633</v>
      </c>
      <c r="J91" s="21">
        <v>1</v>
      </c>
      <c r="K91" s="21" t="s">
        <v>634</v>
      </c>
      <c r="L91" s="22">
        <v>2022</v>
      </c>
      <c r="M91" s="24" t="s">
        <v>635</v>
      </c>
      <c r="N91" s="24"/>
      <c r="O91" s="24" t="s">
        <v>520</v>
      </c>
      <c r="P91" s="24" t="s">
        <v>628</v>
      </c>
      <c r="Q91" s="22" t="s">
        <v>29</v>
      </c>
      <c r="R91" s="7" t="s">
        <v>30</v>
      </c>
      <c r="S91" s="7" t="s">
        <v>702</v>
      </c>
      <c r="T91" s="8" t="s">
        <v>85</v>
      </c>
      <c r="U91" s="7">
        <v>2</v>
      </c>
    </row>
    <row r="92" spans="1:21" ht="63" x14ac:dyDescent="0.25">
      <c r="A92" s="7">
        <v>93</v>
      </c>
      <c r="B92" s="30" t="s">
        <v>636</v>
      </c>
      <c r="C92" s="21" t="s">
        <v>637</v>
      </c>
      <c r="D92" s="31" t="s">
        <v>638</v>
      </c>
      <c r="E92" s="21"/>
      <c r="F92" s="32" t="s">
        <v>35</v>
      </c>
      <c r="G92" s="21"/>
      <c r="H92" s="22" t="s">
        <v>620</v>
      </c>
      <c r="I92" s="21" t="s">
        <v>633</v>
      </c>
      <c r="J92" s="21">
        <v>2</v>
      </c>
      <c r="K92" s="21" t="s">
        <v>634</v>
      </c>
      <c r="L92" s="22">
        <v>2022</v>
      </c>
      <c r="M92" s="24" t="s">
        <v>639</v>
      </c>
      <c r="N92" s="24"/>
      <c r="O92" s="29"/>
      <c r="P92" s="29"/>
      <c r="Q92" s="22" t="s">
        <v>41</v>
      </c>
      <c r="R92" s="7" t="s">
        <v>30</v>
      </c>
      <c r="S92" s="7" t="s">
        <v>703</v>
      </c>
      <c r="T92" s="8" t="s">
        <v>85</v>
      </c>
      <c r="U92" s="7">
        <v>4</v>
      </c>
    </row>
    <row r="93" spans="1:21" ht="141.75" x14ac:dyDescent="0.25">
      <c r="A93" s="7">
        <v>94</v>
      </c>
      <c r="B93" s="30" t="s">
        <v>640</v>
      </c>
      <c r="C93" s="21"/>
      <c r="D93" s="31" t="s">
        <v>641</v>
      </c>
      <c r="E93" s="21"/>
      <c r="F93" s="32" t="s">
        <v>642</v>
      </c>
      <c r="G93" s="21"/>
      <c r="H93" s="22" t="s">
        <v>470</v>
      </c>
      <c r="I93" s="21" t="s">
        <v>643</v>
      </c>
      <c r="J93" s="21">
        <v>7</v>
      </c>
      <c r="K93" s="21" t="s">
        <v>634</v>
      </c>
      <c r="L93" s="22">
        <v>2022</v>
      </c>
      <c r="M93" s="24" t="s">
        <v>644</v>
      </c>
      <c r="N93" s="24"/>
      <c r="O93" s="24" t="s">
        <v>520</v>
      </c>
      <c r="P93" s="24" t="s">
        <v>645</v>
      </c>
      <c r="Q93" s="22" t="s">
        <v>41</v>
      </c>
      <c r="R93" s="7" t="s">
        <v>30</v>
      </c>
      <c r="S93" s="7" t="s">
        <v>704</v>
      </c>
      <c r="T93" s="8" t="s">
        <v>85</v>
      </c>
      <c r="U93" s="7">
        <v>10</v>
      </c>
    </row>
    <row r="94" spans="1:21" ht="220.5" x14ac:dyDescent="0.25">
      <c r="A94" s="7">
        <v>95</v>
      </c>
      <c r="B94" s="30" t="s">
        <v>646</v>
      </c>
      <c r="C94" s="21" t="s">
        <v>647</v>
      </c>
      <c r="D94" s="31" t="s">
        <v>648</v>
      </c>
      <c r="E94" s="21" t="s">
        <v>649</v>
      </c>
      <c r="F94" s="32" t="s">
        <v>650</v>
      </c>
      <c r="G94" s="21" t="s">
        <v>651</v>
      </c>
      <c r="H94" s="22" t="s">
        <v>652</v>
      </c>
      <c r="I94" s="21" t="s">
        <v>633</v>
      </c>
      <c r="J94" s="21">
        <v>8</v>
      </c>
      <c r="K94" s="21" t="s">
        <v>634</v>
      </c>
      <c r="L94" s="22">
        <v>2022</v>
      </c>
      <c r="M94" s="24" t="s">
        <v>653</v>
      </c>
      <c r="N94" s="24"/>
      <c r="O94" s="24" t="s">
        <v>520</v>
      </c>
      <c r="P94" s="24" t="s">
        <v>654</v>
      </c>
      <c r="Q94" s="22" t="s">
        <v>29</v>
      </c>
      <c r="R94" s="7" t="s">
        <v>30</v>
      </c>
      <c r="S94" s="7" t="s">
        <v>705</v>
      </c>
      <c r="T94" s="8" t="s">
        <v>178</v>
      </c>
      <c r="U94" s="7">
        <v>2</v>
      </c>
    </row>
    <row r="95" spans="1:21" ht="141.75" x14ac:dyDescent="0.25">
      <c r="A95" s="7">
        <v>96</v>
      </c>
      <c r="B95" s="30" t="s">
        <v>655</v>
      </c>
      <c r="C95" s="21" t="s">
        <v>656</v>
      </c>
      <c r="D95" s="31" t="s">
        <v>657</v>
      </c>
      <c r="E95" s="21" t="s">
        <v>22</v>
      </c>
      <c r="F95" s="32" t="s">
        <v>658</v>
      </c>
      <c r="G95" s="21" t="s">
        <v>659</v>
      </c>
      <c r="H95" s="21" t="s">
        <v>61</v>
      </c>
      <c r="I95" s="21" t="s">
        <v>643</v>
      </c>
      <c r="J95" s="21">
        <v>9</v>
      </c>
      <c r="K95" s="21" t="s">
        <v>634</v>
      </c>
      <c r="L95" s="22">
        <v>2022</v>
      </c>
      <c r="M95" s="24" t="s">
        <v>660</v>
      </c>
      <c r="N95" s="24"/>
      <c r="O95" s="24" t="s">
        <v>661</v>
      </c>
      <c r="P95" s="24" t="s">
        <v>662</v>
      </c>
      <c r="Q95" s="22" t="s">
        <v>41</v>
      </c>
      <c r="R95" s="7" t="s">
        <v>30</v>
      </c>
      <c r="S95" s="7" t="s">
        <v>706</v>
      </c>
      <c r="T95" s="8" t="s">
        <v>85</v>
      </c>
      <c r="U95" s="7">
        <v>4</v>
      </c>
    </row>
    <row r="96" spans="1:21" ht="150" x14ac:dyDescent="0.25">
      <c r="A96" s="7">
        <v>97</v>
      </c>
      <c r="B96" s="30" t="s">
        <v>663</v>
      </c>
      <c r="C96" s="21" t="s">
        <v>124</v>
      </c>
      <c r="D96" s="31" t="s">
        <v>664</v>
      </c>
      <c r="E96" s="21"/>
      <c r="F96" s="32" t="s">
        <v>665</v>
      </c>
      <c r="G96" s="21"/>
      <c r="H96" s="22" t="s">
        <v>666</v>
      </c>
      <c r="I96" s="21" t="s">
        <v>643</v>
      </c>
      <c r="J96" s="21">
        <v>20</v>
      </c>
      <c r="K96" s="21" t="s">
        <v>634</v>
      </c>
      <c r="L96" s="22">
        <v>2022</v>
      </c>
      <c r="M96" s="24" t="s">
        <v>667</v>
      </c>
      <c r="N96" s="24"/>
      <c r="O96" s="29"/>
      <c r="P96" s="29"/>
      <c r="Q96" s="22" t="s">
        <v>41</v>
      </c>
      <c r="R96" s="7" t="s">
        <v>30</v>
      </c>
      <c r="S96" s="7" t="s">
        <v>707</v>
      </c>
      <c r="T96" s="8" t="s">
        <v>178</v>
      </c>
      <c r="U96" s="7">
        <v>2</v>
      </c>
    </row>
    <row r="97" spans="1:21" ht="141.75" x14ac:dyDescent="0.25">
      <c r="A97" s="7">
        <v>98</v>
      </c>
      <c r="B97" s="30" t="s">
        <v>668</v>
      </c>
      <c r="C97" s="21" t="s">
        <v>669</v>
      </c>
      <c r="D97" s="31" t="s">
        <v>670</v>
      </c>
      <c r="E97" s="21" t="s">
        <v>22</v>
      </c>
      <c r="F97" s="32" t="s">
        <v>671</v>
      </c>
      <c r="G97" s="21" t="s">
        <v>672</v>
      </c>
      <c r="H97" s="21" t="s">
        <v>61</v>
      </c>
      <c r="I97" s="21" t="s">
        <v>643</v>
      </c>
      <c r="J97" s="21">
        <v>15</v>
      </c>
      <c r="K97" s="21" t="s">
        <v>634</v>
      </c>
      <c r="L97" s="22">
        <v>2022</v>
      </c>
      <c r="M97" s="24" t="s">
        <v>673</v>
      </c>
      <c r="N97" s="24"/>
      <c r="O97" s="24" t="s">
        <v>603</v>
      </c>
      <c r="P97" s="24" t="s">
        <v>674</v>
      </c>
      <c r="Q97" s="22" t="s">
        <v>41</v>
      </c>
      <c r="R97" s="7" t="s">
        <v>30</v>
      </c>
      <c r="S97" s="7" t="s">
        <v>707</v>
      </c>
      <c r="T97" s="8" t="s">
        <v>85</v>
      </c>
      <c r="U97" s="7">
        <v>7</v>
      </c>
    </row>
    <row r="98" spans="1:21" ht="141.75" x14ac:dyDescent="0.25">
      <c r="A98" s="7">
        <v>99</v>
      </c>
      <c r="B98" s="30" t="s">
        <v>231</v>
      </c>
      <c r="C98" s="21"/>
      <c r="D98" s="31" t="s">
        <v>675</v>
      </c>
      <c r="E98" s="21" t="s">
        <v>22</v>
      </c>
      <c r="F98" s="32" t="s">
        <v>35</v>
      </c>
      <c r="G98" s="21" t="s">
        <v>676</v>
      </c>
      <c r="H98" s="21" t="s">
        <v>677</v>
      </c>
      <c r="I98" s="21" t="s">
        <v>643</v>
      </c>
      <c r="J98" s="21">
        <v>15</v>
      </c>
      <c r="K98" s="21" t="s">
        <v>634</v>
      </c>
      <c r="L98" s="22">
        <v>2022</v>
      </c>
      <c r="M98" s="24" t="s">
        <v>678</v>
      </c>
      <c r="N98" s="24"/>
      <c r="O98" s="24" t="s">
        <v>661</v>
      </c>
      <c r="P98" s="24" t="s">
        <v>679</v>
      </c>
      <c r="Q98" s="22" t="s">
        <v>41</v>
      </c>
      <c r="R98" s="7" t="s">
        <v>30</v>
      </c>
      <c r="S98" s="7" t="s">
        <v>707</v>
      </c>
      <c r="T98" s="8" t="s">
        <v>85</v>
      </c>
      <c r="U98" s="7">
        <v>7</v>
      </c>
    </row>
    <row r="99" spans="1:21" ht="126" x14ac:dyDescent="0.25">
      <c r="A99" s="7">
        <v>100</v>
      </c>
      <c r="B99" s="30" t="s">
        <v>680</v>
      </c>
      <c r="C99" s="21" t="s">
        <v>681</v>
      </c>
      <c r="D99" s="31" t="s">
        <v>682</v>
      </c>
      <c r="E99" s="21"/>
      <c r="F99" s="32" t="s">
        <v>35</v>
      </c>
      <c r="G99" s="21" t="s">
        <v>683</v>
      </c>
      <c r="H99" s="21" t="s">
        <v>61</v>
      </c>
      <c r="I99" s="21" t="s">
        <v>643</v>
      </c>
      <c r="J99" s="21">
        <v>20</v>
      </c>
      <c r="K99" s="21" t="s">
        <v>634</v>
      </c>
      <c r="L99" s="22">
        <v>2022</v>
      </c>
      <c r="M99" s="24" t="s">
        <v>684</v>
      </c>
      <c r="N99" s="24"/>
      <c r="O99" s="24" t="s">
        <v>661</v>
      </c>
      <c r="P99" s="24" t="s">
        <v>685</v>
      </c>
      <c r="Q99" s="22" t="s">
        <v>41</v>
      </c>
      <c r="R99" s="7" t="s">
        <v>30</v>
      </c>
      <c r="S99" s="7" t="s">
        <v>707</v>
      </c>
      <c r="T99" s="8" t="s">
        <v>85</v>
      </c>
      <c r="U99" s="7">
        <v>3</v>
      </c>
    </row>
    <row r="100" spans="1:21" ht="126" x14ac:dyDescent="0.25">
      <c r="A100" s="7">
        <v>101</v>
      </c>
      <c r="B100" s="30" t="s">
        <v>287</v>
      </c>
      <c r="C100" s="21"/>
      <c r="D100" s="31" t="s">
        <v>686</v>
      </c>
      <c r="E100" s="21"/>
      <c r="F100" s="32" t="s">
        <v>687</v>
      </c>
      <c r="G100" s="21" t="s">
        <v>688</v>
      </c>
      <c r="H100" s="21" t="s">
        <v>205</v>
      </c>
      <c r="I100" s="21" t="s">
        <v>643</v>
      </c>
      <c r="J100" s="21">
        <v>22</v>
      </c>
      <c r="K100" s="21" t="s">
        <v>634</v>
      </c>
      <c r="L100" s="22">
        <v>2022</v>
      </c>
      <c r="M100" s="24" t="s">
        <v>689</v>
      </c>
      <c r="N100" s="24"/>
      <c r="O100" s="24" t="s">
        <v>690</v>
      </c>
      <c r="P100" s="24" t="s">
        <v>691</v>
      </c>
      <c r="Q100" s="22" t="s">
        <v>29</v>
      </c>
      <c r="R100" s="7" t="s">
        <v>30</v>
      </c>
      <c r="S100" s="7" t="s">
        <v>708</v>
      </c>
      <c r="T100" s="8" t="s">
        <v>85</v>
      </c>
      <c r="U100" s="7">
        <v>3</v>
      </c>
    </row>
    <row r="101" spans="1:21" ht="165" x14ac:dyDescent="0.25">
      <c r="A101" s="7">
        <v>102</v>
      </c>
      <c r="B101" s="32" t="s">
        <v>692</v>
      </c>
      <c r="C101" s="21" t="s">
        <v>693</v>
      </c>
      <c r="D101" s="33" t="s">
        <v>694</v>
      </c>
      <c r="E101" s="21"/>
      <c r="F101" s="32" t="s">
        <v>695</v>
      </c>
      <c r="G101" s="21" t="s">
        <v>696</v>
      </c>
      <c r="H101" s="21" t="s">
        <v>61</v>
      </c>
      <c r="I101" s="21" t="s">
        <v>643</v>
      </c>
      <c r="J101" s="21">
        <v>23</v>
      </c>
      <c r="K101" s="21" t="s">
        <v>634</v>
      </c>
      <c r="L101" s="22">
        <v>2022</v>
      </c>
      <c r="M101" s="24" t="s">
        <v>697</v>
      </c>
      <c r="N101" s="24"/>
      <c r="O101" s="24" t="s">
        <v>603</v>
      </c>
      <c r="P101" s="24" t="s">
        <v>698</v>
      </c>
      <c r="Q101" s="22" t="s">
        <v>357</v>
      </c>
      <c r="R101" s="7" t="s">
        <v>30</v>
      </c>
      <c r="S101" s="7" t="s">
        <v>708</v>
      </c>
      <c r="T101" s="8" t="s">
        <v>178</v>
      </c>
      <c r="U101" s="7">
        <v>2</v>
      </c>
    </row>
    <row r="102" spans="1:21" ht="173.25" x14ac:dyDescent="0.25">
      <c r="A102" s="7">
        <v>103</v>
      </c>
      <c r="B102" s="44" t="s">
        <v>158</v>
      </c>
      <c r="C102" s="45" t="s">
        <v>722</v>
      </c>
      <c r="D102" s="46" t="s">
        <v>723</v>
      </c>
      <c r="E102" s="45"/>
      <c r="F102" s="47" t="s">
        <v>724</v>
      </c>
      <c r="G102" s="45" t="s">
        <v>725</v>
      </c>
      <c r="H102" s="45" t="s">
        <v>46</v>
      </c>
      <c r="I102" s="45" t="s">
        <v>633</v>
      </c>
      <c r="J102" s="45">
        <v>3</v>
      </c>
      <c r="K102" s="45" t="s">
        <v>634</v>
      </c>
      <c r="L102" s="48">
        <v>2022</v>
      </c>
      <c r="M102" s="49" t="s">
        <v>726</v>
      </c>
      <c r="N102" s="49"/>
      <c r="O102" s="50"/>
      <c r="P102" s="50"/>
      <c r="Q102" s="22" t="s">
        <v>29</v>
      </c>
      <c r="R102" s="7" t="s">
        <v>30</v>
      </c>
      <c r="S102" s="7" t="s">
        <v>753</v>
      </c>
      <c r="T102" s="8" t="s">
        <v>85</v>
      </c>
      <c r="U102" s="7">
        <v>20</v>
      </c>
    </row>
    <row r="103" spans="1:21" ht="173.25" x14ac:dyDescent="0.25">
      <c r="A103" s="7">
        <v>104</v>
      </c>
      <c r="B103" s="44" t="s">
        <v>727</v>
      </c>
      <c r="C103" s="45" t="s">
        <v>728</v>
      </c>
      <c r="D103" s="46" t="s">
        <v>729</v>
      </c>
      <c r="E103" s="45"/>
      <c r="F103" s="47" t="s">
        <v>730</v>
      </c>
      <c r="G103" s="45" t="s">
        <v>531</v>
      </c>
      <c r="H103" s="45" t="s">
        <v>61</v>
      </c>
      <c r="I103" s="45" t="s">
        <v>633</v>
      </c>
      <c r="J103" s="45">
        <v>27</v>
      </c>
      <c r="K103" s="45" t="s">
        <v>634</v>
      </c>
      <c r="L103" s="48">
        <v>2022</v>
      </c>
      <c r="M103" s="49" t="s">
        <v>731</v>
      </c>
      <c r="N103" s="49"/>
      <c r="O103" s="49" t="s">
        <v>732</v>
      </c>
      <c r="P103" s="49" t="s">
        <v>733</v>
      </c>
      <c r="Q103" s="22" t="s">
        <v>41</v>
      </c>
      <c r="R103" s="7" t="s">
        <v>30</v>
      </c>
      <c r="S103" s="7" t="s">
        <v>753</v>
      </c>
      <c r="T103" s="8" t="s">
        <v>85</v>
      </c>
      <c r="U103" s="7">
        <v>5</v>
      </c>
    </row>
    <row r="104" spans="1:21" ht="141.75" x14ac:dyDescent="0.25">
      <c r="A104" s="7">
        <v>105</v>
      </c>
      <c r="B104" s="44" t="s">
        <v>734</v>
      </c>
      <c r="C104" s="45" t="s">
        <v>493</v>
      </c>
      <c r="D104" s="46" t="s">
        <v>735</v>
      </c>
      <c r="E104" s="45" t="s">
        <v>22</v>
      </c>
      <c r="F104" s="47" t="s">
        <v>736</v>
      </c>
      <c r="G104" s="45" t="s">
        <v>737</v>
      </c>
      <c r="H104" s="45" t="s">
        <v>61</v>
      </c>
      <c r="I104" s="45" t="s">
        <v>643</v>
      </c>
      <c r="J104" s="45">
        <v>28</v>
      </c>
      <c r="K104" s="45" t="s">
        <v>634</v>
      </c>
      <c r="L104" s="48">
        <v>2022</v>
      </c>
      <c r="M104" s="49" t="s">
        <v>738</v>
      </c>
      <c r="N104" s="49"/>
      <c r="O104" s="49" t="s">
        <v>578</v>
      </c>
      <c r="P104" s="49" t="s">
        <v>739</v>
      </c>
      <c r="Q104" s="22" t="s">
        <v>41</v>
      </c>
      <c r="R104" s="7" t="s">
        <v>30</v>
      </c>
      <c r="S104" s="7" t="s">
        <v>753</v>
      </c>
      <c r="T104" s="8" t="s">
        <v>85</v>
      </c>
      <c r="U104" s="7">
        <v>4</v>
      </c>
    </row>
    <row r="105" spans="1:21" ht="180" x14ac:dyDescent="0.25">
      <c r="A105" s="7">
        <v>106</v>
      </c>
      <c r="B105" s="44" t="s">
        <v>740</v>
      </c>
      <c r="C105" s="45" t="s">
        <v>637</v>
      </c>
      <c r="D105" s="46" t="s">
        <v>741</v>
      </c>
      <c r="E105" s="45"/>
      <c r="F105" s="47" t="s">
        <v>742</v>
      </c>
      <c r="G105" s="45"/>
      <c r="H105" s="45" t="s">
        <v>53</v>
      </c>
      <c r="I105" s="45" t="s">
        <v>633</v>
      </c>
      <c r="J105" s="45">
        <v>1</v>
      </c>
      <c r="K105" s="45" t="s">
        <v>743</v>
      </c>
      <c r="L105" s="48">
        <v>2022</v>
      </c>
      <c r="M105" s="49" t="s">
        <v>744</v>
      </c>
      <c r="N105" s="49"/>
      <c r="O105" s="50"/>
      <c r="P105" s="50"/>
      <c r="Q105" s="22" t="s">
        <v>29</v>
      </c>
      <c r="R105" s="7" t="s">
        <v>30</v>
      </c>
      <c r="S105" s="7" t="s">
        <v>754</v>
      </c>
      <c r="T105" s="8" t="s">
        <v>85</v>
      </c>
      <c r="U105" s="7">
        <v>7</v>
      </c>
    </row>
    <row r="106" spans="1:21" ht="150" x14ac:dyDescent="0.25">
      <c r="A106" s="7">
        <v>107</v>
      </c>
      <c r="B106" s="44" t="s">
        <v>745</v>
      </c>
      <c r="C106" s="45" t="s">
        <v>746</v>
      </c>
      <c r="D106" s="46" t="s">
        <v>747</v>
      </c>
      <c r="E106" s="45" t="s">
        <v>22</v>
      </c>
      <c r="F106" s="47" t="s">
        <v>748</v>
      </c>
      <c r="G106" s="48" t="s">
        <v>749</v>
      </c>
      <c r="H106" s="48" t="s">
        <v>562</v>
      </c>
      <c r="I106" s="45" t="s">
        <v>643</v>
      </c>
      <c r="J106" s="45">
        <v>4</v>
      </c>
      <c r="K106" s="45" t="s">
        <v>743</v>
      </c>
      <c r="L106" s="48">
        <v>2022</v>
      </c>
      <c r="M106" s="49" t="s">
        <v>750</v>
      </c>
      <c r="N106" s="49"/>
      <c r="O106" s="49" t="s">
        <v>751</v>
      </c>
      <c r="P106" s="49" t="s">
        <v>752</v>
      </c>
      <c r="Q106" s="22" t="s">
        <v>83</v>
      </c>
      <c r="R106" s="7" t="s">
        <v>30</v>
      </c>
      <c r="S106" s="7" t="s">
        <v>754</v>
      </c>
      <c r="T106" s="8" t="s">
        <v>85</v>
      </c>
      <c r="U106" s="7">
        <v>6</v>
      </c>
    </row>
    <row r="107" spans="1:21" ht="110.25" x14ac:dyDescent="0.25">
      <c r="A107" s="7">
        <v>108</v>
      </c>
      <c r="B107" s="44" t="s">
        <v>755</v>
      </c>
      <c r="C107" s="45" t="s">
        <v>468</v>
      </c>
      <c r="D107" s="46"/>
      <c r="E107" s="45"/>
      <c r="F107" s="47" t="s">
        <v>756</v>
      </c>
      <c r="G107" s="45"/>
      <c r="H107" s="48" t="s">
        <v>562</v>
      </c>
      <c r="I107" s="45" t="s">
        <v>633</v>
      </c>
      <c r="J107" s="45">
        <v>5</v>
      </c>
      <c r="K107" s="45" t="s">
        <v>743</v>
      </c>
      <c r="L107" s="48">
        <v>2022</v>
      </c>
      <c r="M107" s="49" t="s">
        <v>757</v>
      </c>
      <c r="N107" s="49"/>
      <c r="O107" s="49" t="s">
        <v>520</v>
      </c>
      <c r="P107" s="49" t="s">
        <v>758</v>
      </c>
      <c r="Q107" s="22" t="s">
        <v>83</v>
      </c>
      <c r="R107" s="7" t="s">
        <v>30</v>
      </c>
      <c r="S107" s="7" t="s">
        <v>770</v>
      </c>
      <c r="T107" s="8" t="s">
        <v>85</v>
      </c>
      <c r="U107" s="7">
        <v>6</v>
      </c>
    </row>
    <row r="108" spans="1:21" ht="409.5" customHeight="1" x14ac:dyDescent="0.25">
      <c r="A108" s="7">
        <v>109</v>
      </c>
      <c r="B108" s="44" t="s">
        <v>759</v>
      </c>
      <c r="C108" s="45" t="s">
        <v>760</v>
      </c>
      <c r="D108" s="46"/>
      <c r="E108" s="45"/>
      <c r="F108" s="47" t="s">
        <v>761</v>
      </c>
      <c r="G108" s="45"/>
      <c r="H108" s="48" t="s">
        <v>205</v>
      </c>
      <c r="I108" s="45"/>
      <c r="J108" s="45">
        <v>6</v>
      </c>
      <c r="K108" s="45" t="s">
        <v>743</v>
      </c>
      <c r="L108" s="48">
        <v>2022</v>
      </c>
      <c r="M108" s="49" t="s">
        <v>762</v>
      </c>
      <c r="N108" s="49"/>
      <c r="O108" s="49" t="s">
        <v>763</v>
      </c>
      <c r="P108" s="49" t="s">
        <v>764</v>
      </c>
      <c r="Q108" s="22" t="s">
        <v>83</v>
      </c>
      <c r="R108" s="7" t="s">
        <v>30</v>
      </c>
      <c r="S108" s="7" t="s">
        <v>770</v>
      </c>
      <c r="T108" s="8" t="s">
        <v>178</v>
      </c>
      <c r="U108" s="7">
        <v>5</v>
      </c>
    </row>
    <row r="109" spans="1:21" ht="165" x14ac:dyDescent="0.25">
      <c r="A109" s="7">
        <v>110</v>
      </c>
      <c r="B109" s="44" t="s">
        <v>765</v>
      </c>
      <c r="C109" s="45" t="s">
        <v>766</v>
      </c>
      <c r="D109" s="46" t="s">
        <v>767</v>
      </c>
      <c r="E109" s="45" t="s">
        <v>22</v>
      </c>
      <c r="F109" s="47" t="s">
        <v>769</v>
      </c>
      <c r="G109" s="45"/>
      <c r="H109" s="48" t="s">
        <v>562</v>
      </c>
      <c r="I109" s="45" t="s">
        <v>643</v>
      </c>
      <c r="J109" s="45">
        <v>14</v>
      </c>
      <c r="K109" s="45" t="s">
        <v>743</v>
      </c>
      <c r="L109" s="48">
        <v>2022</v>
      </c>
      <c r="M109" s="49" t="s">
        <v>768</v>
      </c>
      <c r="N109" s="49"/>
      <c r="O109" s="50"/>
      <c r="P109" s="50"/>
      <c r="Q109" s="22" t="s">
        <v>29</v>
      </c>
      <c r="R109" s="7" t="s">
        <v>30</v>
      </c>
      <c r="S109" s="7" t="s">
        <v>771</v>
      </c>
      <c r="T109" s="8" t="s">
        <v>178</v>
      </c>
      <c r="U109" s="7">
        <v>3</v>
      </c>
    </row>
    <row r="110" spans="1:21" ht="141.75" x14ac:dyDescent="0.25">
      <c r="A110" s="7">
        <v>111</v>
      </c>
      <c r="B110" s="44" t="s">
        <v>680</v>
      </c>
      <c r="C110" s="45" t="s">
        <v>772</v>
      </c>
      <c r="D110" s="46" t="s">
        <v>773</v>
      </c>
      <c r="E110" s="45"/>
      <c r="F110" s="47" t="s">
        <v>774</v>
      </c>
      <c r="G110" s="45" t="s">
        <v>775</v>
      </c>
      <c r="H110" s="45" t="s">
        <v>46</v>
      </c>
      <c r="I110" s="45" t="s">
        <v>643</v>
      </c>
      <c r="J110" s="45">
        <v>26</v>
      </c>
      <c r="K110" s="45" t="s">
        <v>743</v>
      </c>
      <c r="L110" s="48">
        <v>2022</v>
      </c>
      <c r="M110" s="51" t="s">
        <v>776</v>
      </c>
      <c r="N110" s="49"/>
      <c r="O110" s="49" t="s">
        <v>578</v>
      </c>
      <c r="P110" s="49" t="s">
        <v>674</v>
      </c>
      <c r="Q110" s="22" t="s">
        <v>41</v>
      </c>
      <c r="R110" s="7" t="s">
        <v>30</v>
      </c>
      <c r="S110" s="7" t="s">
        <v>791</v>
      </c>
      <c r="T110" s="8" t="s">
        <v>85</v>
      </c>
      <c r="U110" s="7">
        <v>6</v>
      </c>
    </row>
    <row r="111" spans="1:21" ht="409.5" x14ac:dyDescent="0.25">
      <c r="A111" s="7">
        <v>112</v>
      </c>
      <c r="B111" s="44" t="s">
        <v>777</v>
      </c>
      <c r="C111" s="45" t="s">
        <v>57</v>
      </c>
      <c r="D111" s="46" t="s">
        <v>778</v>
      </c>
      <c r="E111" s="45" t="s">
        <v>22</v>
      </c>
      <c r="F111" s="47" t="s">
        <v>779</v>
      </c>
      <c r="G111" s="45" t="s">
        <v>688</v>
      </c>
      <c r="H111" s="45" t="s">
        <v>46</v>
      </c>
      <c r="I111" s="45" t="s">
        <v>643</v>
      </c>
      <c r="J111" s="45">
        <v>4</v>
      </c>
      <c r="K111" s="45" t="s">
        <v>780</v>
      </c>
      <c r="L111" s="48">
        <v>2022</v>
      </c>
      <c r="M111" s="49" t="s">
        <v>781</v>
      </c>
      <c r="N111" s="49"/>
      <c r="O111" s="50"/>
      <c r="P111" s="50"/>
      <c r="Q111" s="22" t="s">
        <v>83</v>
      </c>
      <c r="R111" s="7" t="s">
        <v>30</v>
      </c>
      <c r="S111" s="7" t="s">
        <v>792</v>
      </c>
      <c r="T111" s="8" t="s">
        <v>178</v>
      </c>
      <c r="U111" s="7">
        <v>5</v>
      </c>
    </row>
    <row r="112" spans="1:21" ht="110.25" x14ac:dyDescent="0.25">
      <c r="A112" s="7">
        <v>113</v>
      </c>
      <c r="B112" s="44" t="s">
        <v>782</v>
      </c>
      <c r="C112" s="45" t="s">
        <v>158</v>
      </c>
      <c r="D112" s="46" t="s">
        <v>783</v>
      </c>
      <c r="E112" s="45"/>
      <c r="F112" s="47" t="s">
        <v>784</v>
      </c>
      <c r="G112" s="45" t="s">
        <v>448</v>
      </c>
      <c r="H112" s="45" t="s">
        <v>479</v>
      </c>
      <c r="I112" s="45" t="s">
        <v>643</v>
      </c>
      <c r="J112" s="45">
        <v>5</v>
      </c>
      <c r="K112" s="45" t="s">
        <v>780</v>
      </c>
      <c r="L112" s="48">
        <v>2022</v>
      </c>
      <c r="M112" s="49" t="s">
        <v>785</v>
      </c>
      <c r="N112" s="49"/>
      <c r="O112" s="49" t="s">
        <v>520</v>
      </c>
      <c r="P112" s="49" t="s">
        <v>786</v>
      </c>
      <c r="Q112" s="22" t="s">
        <v>29</v>
      </c>
      <c r="R112" s="7" t="s">
        <v>30</v>
      </c>
      <c r="S112" s="7" t="s">
        <v>793</v>
      </c>
      <c r="T112" s="8" t="s">
        <v>85</v>
      </c>
      <c r="U112" s="7">
        <v>5</v>
      </c>
    </row>
    <row r="113" spans="1:21" ht="204.75" x14ac:dyDescent="0.25">
      <c r="A113" s="7">
        <v>114</v>
      </c>
      <c r="B113" s="44" t="s">
        <v>787</v>
      </c>
      <c r="C113" s="45"/>
      <c r="D113" s="46" t="s">
        <v>788</v>
      </c>
      <c r="E113" s="45" t="s">
        <v>22</v>
      </c>
      <c r="F113" s="47" t="s">
        <v>789</v>
      </c>
      <c r="G113" s="45"/>
      <c r="H113" s="45" t="s">
        <v>614</v>
      </c>
      <c r="I113" s="45" t="s">
        <v>643</v>
      </c>
      <c r="J113" s="45">
        <v>9</v>
      </c>
      <c r="K113" s="45" t="s">
        <v>780</v>
      </c>
      <c r="L113" s="48">
        <v>2022</v>
      </c>
      <c r="M113" s="49" t="s">
        <v>790</v>
      </c>
      <c r="N113" s="49"/>
      <c r="O113" s="50"/>
      <c r="P113" s="50"/>
      <c r="Q113" s="22" t="s">
        <v>29</v>
      </c>
      <c r="R113" s="7" t="s">
        <v>30</v>
      </c>
      <c r="S113" s="7" t="s">
        <v>793</v>
      </c>
      <c r="T113" s="8" t="s">
        <v>85</v>
      </c>
      <c r="U113" s="7">
        <v>5</v>
      </c>
    </row>
    <row r="114" spans="1:21" ht="204.75" x14ac:dyDescent="0.25">
      <c r="A114" s="7">
        <v>115</v>
      </c>
      <c r="B114" s="44" t="s">
        <v>794</v>
      </c>
      <c r="C114" s="45" t="s">
        <v>795</v>
      </c>
      <c r="D114" s="46" t="s">
        <v>796</v>
      </c>
      <c r="E114" s="45" t="s">
        <v>22</v>
      </c>
      <c r="F114" s="47" t="s">
        <v>797</v>
      </c>
      <c r="G114" s="45" t="s">
        <v>798</v>
      </c>
      <c r="H114" s="45" t="s">
        <v>799</v>
      </c>
      <c r="I114" s="45" t="s">
        <v>643</v>
      </c>
      <c r="J114" s="45">
        <v>12</v>
      </c>
      <c r="K114" s="45" t="s">
        <v>780</v>
      </c>
      <c r="L114" s="48">
        <v>2022</v>
      </c>
      <c r="M114" s="49" t="s">
        <v>800</v>
      </c>
      <c r="N114" s="49"/>
      <c r="O114" s="49" t="s">
        <v>578</v>
      </c>
      <c r="P114" s="49" t="s">
        <v>801</v>
      </c>
      <c r="Q114" s="22" t="s">
        <v>41</v>
      </c>
      <c r="R114" s="7" t="s">
        <v>30</v>
      </c>
      <c r="S114" s="7" t="s">
        <v>835</v>
      </c>
      <c r="T114" s="8" t="s">
        <v>178</v>
      </c>
      <c r="U114" s="7"/>
    </row>
    <row r="115" spans="1:21" ht="141.75" x14ac:dyDescent="0.25">
      <c r="A115" s="7">
        <v>116</v>
      </c>
      <c r="B115" s="44" t="s">
        <v>32</v>
      </c>
      <c r="C115" s="45" t="s">
        <v>802</v>
      </c>
      <c r="D115" s="46" t="s">
        <v>803</v>
      </c>
      <c r="E115" s="45"/>
      <c r="F115" s="47" t="s">
        <v>804</v>
      </c>
      <c r="G115" s="45" t="s">
        <v>805</v>
      </c>
      <c r="H115" s="45" t="s">
        <v>53</v>
      </c>
      <c r="I115" s="45" t="s">
        <v>643</v>
      </c>
      <c r="J115" s="45">
        <v>23</v>
      </c>
      <c r="K115" s="45" t="s">
        <v>780</v>
      </c>
      <c r="L115" s="48">
        <v>2022</v>
      </c>
      <c r="M115" s="49" t="s">
        <v>806</v>
      </c>
      <c r="N115" s="49"/>
      <c r="O115" s="49" t="s">
        <v>807</v>
      </c>
      <c r="P115" s="49" t="s">
        <v>808</v>
      </c>
      <c r="Q115" s="22" t="s">
        <v>41</v>
      </c>
      <c r="R115" s="7" t="s">
        <v>30</v>
      </c>
      <c r="S115" s="7" t="s">
        <v>836</v>
      </c>
      <c r="T115" s="8" t="s">
        <v>85</v>
      </c>
      <c r="U115" s="7"/>
    </row>
    <row r="116" spans="1:21" ht="141.75" x14ac:dyDescent="0.25">
      <c r="A116" s="7">
        <v>117</v>
      </c>
      <c r="B116" s="44" t="s">
        <v>759</v>
      </c>
      <c r="C116" s="45" t="s">
        <v>809</v>
      </c>
      <c r="D116" s="46" t="s">
        <v>810</v>
      </c>
      <c r="E116" s="45"/>
      <c r="F116" s="47" t="s">
        <v>811</v>
      </c>
      <c r="G116" s="45" t="s">
        <v>812</v>
      </c>
      <c r="H116" s="45" t="s">
        <v>46</v>
      </c>
      <c r="I116" s="45" t="s">
        <v>643</v>
      </c>
      <c r="J116" s="45">
        <v>26</v>
      </c>
      <c r="K116" s="45" t="s">
        <v>780</v>
      </c>
      <c r="L116" s="48">
        <v>2022</v>
      </c>
      <c r="M116" s="49" t="s">
        <v>813</v>
      </c>
      <c r="N116" s="49"/>
      <c r="O116" s="49" t="s">
        <v>520</v>
      </c>
      <c r="P116" s="49" t="s">
        <v>764</v>
      </c>
      <c r="Q116" s="22" t="s">
        <v>29</v>
      </c>
      <c r="R116" s="7" t="s">
        <v>30</v>
      </c>
      <c r="S116" s="7" t="s">
        <v>837</v>
      </c>
      <c r="T116" s="8" t="s">
        <v>85</v>
      </c>
      <c r="U116" s="7"/>
    </row>
    <row r="117" spans="1:21" ht="165" x14ac:dyDescent="0.25">
      <c r="A117" s="7">
        <v>118</v>
      </c>
      <c r="B117" s="44" t="s">
        <v>814</v>
      </c>
      <c r="C117" s="45" t="s">
        <v>815</v>
      </c>
      <c r="D117" s="46" t="s">
        <v>816</v>
      </c>
      <c r="E117" s="45"/>
      <c r="F117" s="47" t="s">
        <v>817</v>
      </c>
      <c r="G117" s="45" t="s">
        <v>531</v>
      </c>
      <c r="H117" s="45" t="s">
        <v>61</v>
      </c>
      <c r="I117" s="45" t="s">
        <v>643</v>
      </c>
      <c r="J117" s="45">
        <v>26</v>
      </c>
      <c r="K117" s="45" t="s">
        <v>780</v>
      </c>
      <c r="L117" s="48">
        <v>2022</v>
      </c>
      <c r="M117" s="49" t="s">
        <v>818</v>
      </c>
      <c r="N117" s="49"/>
      <c r="O117" s="49" t="s">
        <v>520</v>
      </c>
      <c r="P117" s="49" t="s">
        <v>819</v>
      </c>
      <c r="Q117" s="22" t="s">
        <v>41</v>
      </c>
      <c r="R117" s="7" t="s">
        <v>30</v>
      </c>
      <c r="S117" s="7" t="s">
        <v>837</v>
      </c>
      <c r="T117" s="8" t="s">
        <v>85</v>
      </c>
      <c r="U117" s="7"/>
    </row>
    <row r="118" spans="1:21" ht="141.75" x14ac:dyDescent="0.25">
      <c r="A118" s="7">
        <v>119</v>
      </c>
      <c r="B118" s="44" t="s">
        <v>478</v>
      </c>
      <c r="C118" s="45"/>
      <c r="D118" s="46" t="s">
        <v>820</v>
      </c>
      <c r="E118" s="45" t="s">
        <v>22</v>
      </c>
      <c r="F118" s="47" t="s">
        <v>35</v>
      </c>
      <c r="G118" s="45" t="s">
        <v>821</v>
      </c>
      <c r="H118" s="45" t="s">
        <v>61</v>
      </c>
      <c r="I118" s="45" t="s">
        <v>643</v>
      </c>
      <c r="J118" s="45">
        <v>30</v>
      </c>
      <c r="K118" s="45" t="s">
        <v>780</v>
      </c>
      <c r="L118" s="48">
        <v>2022</v>
      </c>
      <c r="M118" s="49" t="s">
        <v>822</v>
      </c>
      <c r="N118" s="49"/>
      <c r="O118" s="49" t="s">
        <v>520</v>
      </c>
      <c r="P118" s="49" t="s">
        <v>764</v>
      </c>
      <c r="Q118" s="22" t="s">
        <v>41</v>
      </c>
      <c r="R118" s="7" t="s">
        <v>30</v>
      </c>
      <c r="S118" s="7" t="s">
        <v>839</v>
      </c>
      <c r="T118" s="8" t="s">
        <v>85</v>
      </c>
      <c r="U118" s="7"/>
    </row>
    <row r="119" spans="1:21" ht="173.25" x14ac:dyDescent="0.25">
      <c r="A119" s="7">
        <v>120</v>
      </c>
      <c r="B119" s="44" t="s">
        <v>823</v>
      </c>
      <c r="C119" s="45" t="s">
        <v>493</v>
      </c>
      <c r="D119" s="46" t="s">
        <v>824</v>
      </c>
      <c r="E119" s="45"/>
      <c r="F119" s="47" t="s">
        <v>825</v>
      </c>
      <c r="G119" s="45" t="s">
        <v>826</v>
      </c>
      <c r="H119" s="45" t="s">
        <v>205</v>
      </c>
      <c r="I119" s="45" t="s">
        <v>643</v>
      </c>
      <c r="J119" s="45">
        <v>30</v>
      </c>
      <c r="K119" s="45" t="s">
        <v>780</v>
      </c>
      <c r="L119" s="48">
        <v>2022</v>
      </c>
      <c r="M119" s="49" t="s">
        <v>827</v>
      </c>
      <c r="N119" s="49"/>
      <c r="O119" s="49" t="s">
        <v>520</v>
      </c>
      <c r="P119" s="49" t="s">
        <v>764</v>
      </c>
      <c r="Q119" s="22" t="s">
        <v>29</v>
      </c>
      <c r="R119" s="7" t="s">
        <v>30</v>
      </c>
      <c r="S119" s="7" t="s">
        <v>839</v>
      </c>
      <c r="T119" s="8" t="s">
        <v>85</v>
      </c>
      <c r="U119" s="7"/>
    </row>
    <row r="120" spans="1:21" ht="126" x14ac:dyDescent="0.25">
      <c r="A120" s="7">
        <v>121</v>
      </c>
      <c r="B120" s="44" t="s">
        <v>90</v>
      </c>
      <c r="C120" s="45" t="s">
        <v>131</v>
      </c>
      <c r="D120" s="46" t="s">
        <v>828</v>
      </c>
      <c r="E120" s="45"/>
      <c r="F120" s="47" t="s">
        <v>829</v>
      </c>
      <c r="G120" s="45" t="s">
        <v>830</v>
      </c>
      <c r="H120" s="45" t="s">
        <v>831</v>
      </c>
      <c r="I120" s="45" t="s">
        <v>643</v>
      </c>
      <c r="J120" s="45">
        <v>31</v>
      </c>
      <c r="K120" s="45" t="s">
        <v>780</v>
      </c>
      <c r="L120" s="48">
        <v>2022</v>
      </c>
      <c r="M120" s="49" t="s">
        <v>832</v>
      </c>
      <c r="N120" s="49"/>
      <c r="O120" s="49" t="s">
        <v>833</v>
      </c>
      <c r="P120" s="49" t="s">
        <v>834</v>
      </c>
      <c r="Q120" s="22" t="s">
        <v>41</v>
      </c>
      <c r="R120" s="7" t="s">
        <v>30</v>
      </c>
      <c r="S120" s="7" t="s">
        <v>838</v>
      </c>
      <c r="T120" s="8" t="s">
        <v>85</v>
      </c>
      <c r="U120" s="7"/>
    </row>
    <row r="121" spans="1:21" ht="117" customHeight="1" x14ac:dyDescent="0.25">
      <c r="A121" s="7">
        <v>122</v>
      </c>
      <c r="B121" s="44" t="s">
        <v>840</v>
      </c>
      <c r="C121" s="45"/>
      <c r="D121" s="46" t="s">
        <v>841</v>
      </c>
      <c r="E121" s="45" t="s">
        <v>22</v>
      </c>
      <c r="F121" s="47" t="s">
        <v>842</v>
      </c>
      <c r="G121" s="55"/>
      <c r="H121" s="55" t="s">
        <v>127</v>
      </c>
      <c r="I121" s="45" t="s">
        <v>633</v>
      </c>
      <c r="J121" s="45">
        <v>2</v>
      </c>
      <c r="K121" s="45" t="s">
        <v>843</v>
      </c>
      <c r="L121" s="48">
        <v>2022</v>
      </c>
      <c r="M121" s="49" t="s">
        <v>844</v>
      </c>
      <c r="N121" s="49"/>
      <c r="O121" s="50"/>
      <c r="P121" s="50"/>
      <c r="Q121" s="22" t="s">
        <v>29</v>
      </c>
      <c r="R121" s="7" t="s">
        <v>30</v>
      </c>
      <c r="S121" s="7" t="s">
        <v>856</v>
      </c>
      <c r="T121" s="8" t="s">
        <v>85</v>
      </c>
      <c r="U121" s="7"/>
    </row>
    <row r="122" spans="1:21" ht="409.5" x14ac:dyDescent="0.25">
      <c r="A122" s="7">
        <v>123</v>
      </c>
      <c r="B122" s="44" t="s">
        <v>845</v>
      </c>
      <c r="C122" s="45"/>
      <c r="D122" s="52" t="s">
        <v>846</v>
      </c>
      <c r="E122" s="45" t="s">
        <v>22</v>
      </c>
      <c r="F122" s="53" t="s">
        <v>847</v>
      </c>
      <c r="G122" s="57"/>
      <c r="H122" s="57" t="s">
        <v>61</v>
      </c>
      <c r="I122" s="54" t="s">
        <v>633</v>
      </c>
      <c r="J122" s="45">
        <v>12</v>
      </c>
      <c r="K122" s="45" t="s">
        <v>843</v>
      </c>
      <c r="L122" s="48">
        <v>2022</v>
      </c>
      <c r="M122" s="53" t="s">
        <v>848</v>
      </c>
      <c r="N122" s="49"/>
      <c r="O122" s="50"/>
      <c r="P122" s="50"/>
      <c r="Q122" s="22" t="s">
        <v>83</v>
      </c>
      <c r="R122" s="7" t="s">
        <v>30</v>
      </c>
      <c r="S122" s="7" t="s">
        <v>857</v>
      </c>
      <c r="T122" s="8" t="s">
        <v>178</v>
      </c>
      <c r="U122" s="7"/>
    </row>
    <row r="123" spans="1:21" ht="157.5" x14ac:dyDescent="0.25">
      <c r="A123" s="7">
        <v>126</v>
      </c>
      <c r="B123" s="44" t="s">
        <v>934</v>
      </c>
      <c r="C123" s="45" t="s">
        <v>493</v>
      </c>
      <c r="D123" s="46" t="s">
        <v>935</v>
      </c>
      <c r="E123" s="60" t="s">
        <v>22</v>
      </c>
      <c r="F123" s="62" t="s">
        <v>936</v>
      </c>
      <c r="G123" s="54" t="s">
        <v>937</v>
      </c>
      <c r="H123" s="45" t="s">
        <v>61</v>
      </c>
      <c r="I123" s="45" t="s">
        <v>864</v>
      </c>
      <c r="J123" s="45">
        <v>27</v>
      </c>
      <c r="K123" s="45" t="s">
        <v>843</v>
      </c>
      <c r="L123" s="48">
        <v>2022</v>
      </c>
      <c r="M123" s="49" t="s">
        <v>938</v>
      </c>
      <c r="N123" s="49"/>
      <c r="O123" s="49" t="s">
        <v>939</v>
      </c>
      <c r="P123" s="49" t="s">
        <v>867</v>
      </c>
      <c r="Q123" s="22"/>
      <c r="R123" s="7" t="s">
        <v>30</v>
      </c>
      <c r="U123" s="7"/>
    </row>
    <row r="124" spans="1:21" ht="141.75" x14ac:dyDescent="0.25">
      <c r="A124" s="7">
        <v>124</v>
      </c>
      <c r="B124" s="44" t="s">
        <v>849</v>
      </c>
      <c r="C124" s="45" t="s">
        <v>850</v>
      </c>
      <c r="D124" s="46" t="s">
        <v>851</v>
      </c>
      <c r="E124" s="45" t="s">
        <v>22</v>
      </c>
      <c r="F124" s="47" t="s">
        <v>852</v>
      </c>
      <c r="G124" s="56" t="s">
        <v>853</v>
      </c>
      <c r="H124" s="56" t="s">
        <v>854</v>
      </c>
      <c r="I124" s="45" t="s">
        <v>643</v>
      </c>
      <c r="J124" s="45">
        <v>20</v>
      </c>
      <c r="K124" s="45" t="s">
        <v>843</v>
      </c>
      <c r="L124" s="48">
        <v>2022</v>
      </c>
      <c r="M124" s="49" t="s">
        <v>855</v>
      </c>
      <c r="N124" s="49"/>
      <c r="O124" s="50"/>
      <c r="P124" s="49"/>
      <c r="Q124" s="22" t="s">
        <v>29</v>
      </c>
      <c r="R124" s="7" t="s">
        <v>30</v>
      </c>
      <c r="S124" s="7" t="s">
        <v>858</v>
      </c>
      <c r="T124" s="8" t="s">
        <v>85</v>
      </c>
      <c r="U124" s="7"/>
    </row>
    <row r="125" spans="1:21" ht="409.5" x14ac:dyDescent="0.25">
      <c r="A125" s="7">
        <v>125</v>
      </c>
      <c r="B125" s="44" t="s">
        <v>859</v>
      </c>
      <c r="C125" s="45" t="s">
        <v>860</v>
      </c>
      <c r="D125" s="52" t="s">
        <v>861</v>
      </c>
      <c r="E125" s="45"/>
      <c r="F125" s="53" t="s">
        <v>862</v>
      </c>
      <c r="G125" s="45" t="s">
        <v>863</v>
      </c>
      <c r="H125" s="45" t="s">
        <v>854</v>
      </c>
      <c r="I125" s="45" t="s">
        <v>864</v>
      </c>
      <c r="J125" s="45">
        <v>26</v>
      </c>
      <c r="K125" s="45" t="s">
        <v>843</v>
      </c>
      <c r="L125" s="48">
        <v>2022</v>
      </c>
      <c r="M125" s="49" t="s">
        <v>865</v>
      </c>
      <c r="N125" s="49"/>
      <c r="O125" s="49" t="s">
        <v>866</v>
      </c>
      <c r="P125" s="49" t="s">
        <v>867</v>
      </c>
      <c r="Q125" s="22" t="s">
        <v>29</v>
      </c>
      <c r="R125" s="7" t="s">
        <v>30</v>
      </c>
      <c r="S125" s="7" t="s">
        <v>868</v>
      </c>
      <c r="T125" s="8" t="s">
        <v>178</v>
      </c>
      <c r="U125" s="7"/>
    </row>
    <row r="126" spans="1:21" ht="157.5" x14ac:dyDescent="0.25">
      <c r="A126" s="7">
        <v>126</v>
      </c>
      <c r="B126" s="44" t="s">
        <v>934</v>
      </c>
      <c r="C126" s="45" t="s">
        <v>493</v>
      </c>
      <c r="D126" s="46" t="s">
        <v>935</v>
      </c>
      <c r="E126" s="60" t="s">
        <v>22</v>
      </c>
      <c r="F126" s="62" t="s">
        <v>936</v>
      </c>
      <c r="G126" s="54" t="s">
        <v>937</v>
      </c>
      <c r="H126" s="45" t="s">
        <v>61</v>
      </c>
      <c r="I126" s="45" t="s">
        <v>864</v>
      </c>
      <c r="J126" s="45">
        <v>27</v>
      </c>
      <c r="K126" s="45" t="s">
        <v>843</v>
      </c>
      <c r="L126" s="48">
        <v>2022</v>
      </c>
      <c r="M126" s="49" t="s">
        <v>938</v>
      </c>
      <c r="N126" s="49"/>
      <c r="O126" s="49" t="s">
        <v>939</v>
      </c>
      <c r="P126" s="49" t="s">
        <v>867</v>
      </c>
      <c r="Q126" s="22"/>
      <c r="R126" s="7" t="s">
        <v>30</v>
      </c>
      <c r="U126" s="7"/>
    </row>
    <row r="127" spans="1:21" ht="409.5" x14ac:dyDescent="0.25">
      <c r="A127" s="7">
        <v>127</v>
      </c>
      <c r="B127" s="44" t="s">
        <v>444</v>
      </c>
      <c r="C127" s="45" t="s">
        <v>940</v>
      </c>
      <c r="D127" s="46" t="s">
        <v>941</v>
      </c>
      <c r="E127" s="45"/>
      <c r="F127" s="53" t="s">
        <v>942</v>
      </c>
      <c r="G127" s="45" t="s">
        <v>943</v>
      </c>
      <c r="H127" s="45" t="s">
        <v>61</v>
      </c>
      <c r="I127" s="45" t="s">
        <v>864</v>
      </c>
      <c r="J127" s="45">
        <v>28</v>
      </c>
      <c r="K127" s="45" t="s">
        <v>843</v>
      </c>
      <c r="L127" s="48">
        <v>2022</v>
      </c>
      <c r="M127" s="49" t="s">
        <v>944</v>
      </c>
      <c r="N127" s="49"/>
      <c r="O127" s="49" t="s">
        <v>122</v>
      </c>
      <c r="P127" s="49" t="s">
        <v>122</v>
      </c>
      <c r="Q127" s="22"/>
      <c r="R127" s="7" t="s">
        <v>30</v>
      </c>
      <c r="U127" s="7"/>
    </row>
    <row r="128" spans="1:21" ht="157.5" x14ac:dyDescent="0.25">
      <c r="A128" s="7">
        <v>128</v>
      </c>
      <c r="B128" s="58" t="s">
        <v>870</v>
      </c>
      <c r="C128" s="45" t="s">
        <v>871</v>
      </c>
      <c r="D128" s="46" t="s">
        <v>872</v>
      </c>
      <c r="E128" s="45"/>
      <c r="F128" s="47" t="s">
        <v>873</v>
      </c>
      <c r="G128" s="45" t="s">
        <v>672</v>
      </c>
      <c r="H128" s="45" t="s">
        <v>61</v>
      </c>
      <c r="I128" s="45" t="s">
        <v>864</v>
      </c>
      <c r="J128" s="45">
        <v>5</v>
      </c>
      <c r="K128" s="45" t="s">
        <v>874</v>
      </c>
      <c r="L128" s="48">
        <v>2022</v>
      </c>
      <c r="M128" s="49" t="s">
        <v>875</v>
      </c>
      <c r="N128" s="49"/>
      <c r="O128" s="49" t="s">
        <v>876</v>
      </c>
      <c r="P128" s="50"/>
      <c r="Q128" s="22"/>
      <c r="R128" s="7" t="s">
        <v>30</v>
      </c>
      <c r="U128" s="7"/>
    </row>
    <row r="129" spans="1:21" ht="157.5" x14ac:dyDescent="0.25">
      <c r="A129" s="7">
        <v>128</v>
      </c>
      <c r="B129" s="58" t="s">
        <v>870</v>
      </c>
      <c r="C129" s="45" t="s">
        <v>871</v>
      </c>
      <c r="D129" s="46" t="s">
        <v>872</v>
      </c>
      <c r="E129" s="45"/>
      <c r="F129" s="47" t="s">
        <v>873</v>
      </c>
      <c r="G129" s="45" t="s">
        <v>672</v>
      </c>
      <c r="H129" s="45" t="s">
        <v>61</v>
      </c>
      <c r="I129" s="45" t="s">
        <v>864</v>
      </c>
      <c r="J129" s="45">
        <v>5</v>
      </c>
      <c r="K129" s="45" t="s">
        <v>874</v>
      </c>
      <c r="L129" s="48">
        <v>2022</v>
      </c>
      <c r="M129" s="49" t="s">
        <v>875</v>
      </c>
      <c r="N129" s="49"/>
      <c r="O129" s="49" t="s">
        <v>876</v>
      </c>
      <c r="P129" s="50"/>
      <c r="Q129" s="22"/>
      <c r="R129" s="7" t="s">
        <v>30</v>
      </c>
      <c r="U129" s="7"/>
    </row>
    <row r="130" spans="1:21" ht="141.75" x14ac:dyDescent="0.25">
      <c r="A130" s="7">
        <v>129</v>
      </c>
      <c r="B130" s="44" t="s">
        <v>877</v>
      </c>
      <c r="C130" s="45"/>
      <c r="D130" s="46" t="s">
        <v>889</v>
      </c>
      <c r="E130" s="45" t="s">
        <v>22</v>
      </c>
      <c r="F130" s="47" t="s">
        <v>898</v>
      </c>
      <c r="G130" s="45" t="s">
        <v>909</v>
      </c>
      <c r="H130" s="45" t="s">
        <v>61</v>
      </c>
      <c r="I130" s="45" t="s">
        <v>864</v>
      </c>
      <c r="J130" s="45">
        <v>6</v>
      </c>
      <c r="K130" s="45" t="s">
        <v>874</v>
      </c>
      <c r="L130" s="48">
        <v>2022</v>
      </c>
      <c r="M130" s="49" t="s">
        <v>913</v>
      </c>
      <c r="N130" s="49"/>
      <c r="O130" s="49" t="s">
        <v>924</v>
      </c>
      <c r="P130" s="50"/>
      <c r="Q130" s="22"/>
      <c r="R130" s="7" t="s">
        <v>30</v>
      </c>
      <c r="U130" s="7"/>
    </row>
    <row r="131" spans="1:21" ht="210" x14ac:dyDescent="0.25">
      <c r="A131" s="7">
        <v>130</v>
      </c>
      <c r="B131" s="44" t="s">
        <v>878</v>
      </c>
      <c r="C131" s="45" t="s">
        <v>159</v>
      </c>
      <c r="D131" s="46" t="s">
        <v>890</v>
      </c>
      <c r="E131" s="45"/>
      <c r="F131" s="47" t="s">
        <v>899</v>
      </c>
      <c r="G131" s="45"/>
      <c r="H131" s="45" t="s">
        <v>61</v>
      </c>
      <c r="I131" s="45" t="s">
        <v>864</v>
      </c>
      <c r="J131" s="45">
        <v>6</v>
      </c>
      <c r="K131" s="45" t="s">
        <v>874</v>
      </c>
      <c r="L131" s="48">
        <v>2022</v>
      </c>
      <c r="M131" s="49" t="s">
        <v>914</v>
      </c>
      <c r="N131" s="49"/>
      <c r="O131" s="49" t="s">
        <v>925</v>
      </c>
      <c r="P131" s="50"/>
      <c r="Q131" s="22"/>
      <c r="R131" s="7" t="s">
        <v>30</v>
      </c>
      <c r="U131" s="7"/>
    </row>
    <row r="132" spans="1:21" ht="94.5" x14ac:dyDescent="0.25">
      <c r="A132" s="7">
        <v>131</v>
      </c>
      <c r="B132" s="44" t="s">
        <v>879</v>
      </c>
      <c r="C132" s="45" t="s">
        <v>885</v>
      </c>
      <c r="D132" s="46" t="s">
        <v>891</v>
      </c>
      <c r="E132" s="45"/>
      <c r="F132" s="47" t="s">
        <v>900</v>
      </c>
      <c r="G132" s="45" t="s">
        <v>910</v>
      </c>
      <c r="H132" s="45" t="s">
        <v>46</v>
      </c>
      <c r="I132" s="45" t="s">
        <v>864</v>
      </c>
      <c r="J132" s="45">
        <v>7</v>
      </c>
      <c r="K132" s="45" t="s">
        <v>874</v>
      </c>
      <c r="L132" s="48">
        <v>2022</v>
      </c>
      <c r="M132" s="49" t="s">
        <v>915</v>
      </c>
      <c r="N132" s="49"/>
      <c r="O132" s="49" t="s">
        <v>926</v>
      </c>
      <c r="P132" s="50"/>
      <c r="Q132" s="22"/>
      <c r="R132" s="7" t="s">
        <v>30</v>
      </c>
      <c r="U132" s="7"/>
    </row>
    <row r="133" spans="1:21" ht="409.5" x14ac:dyDescent="0.25">
      <c r="A133" s="7">
        <v>132</v>
      </c>
      <c r="B133" s="47" t="s">
        <v>880</v>
      </c>
      <c r="C133" s="45" t="s">
        <v>886</v>
      </c>
      <c r="D133" s="46" t="s">
        <v>892</v>
      </c>
      <c r="E133" s="45"/>
      <c r="F133" s="61" t="s">
        <v>901</v>
      </c>
      <c r="G133" s="45"/>
      <c r="H133" s="45" t="s">
        <v>205</v>
      </c>
      <c r="I133" s="45" t="s">
        <v>912</v>
      </c>
      <c r="J133" s="45">
        <v>6</v>
      </c>
      <c r="K133" s="45" t="s">
        <v>874</v>
      </c>
      <c r="L133" s="48">
        <v>2022</v>
      </c>
      <c r="M133" s="49" t="s">
        <v>916</v>
      </c>
      <c r="N133" s="49"/>
      <c r="O133" s="49" t="s">
        <v>927</v>
      </c>
      <c r="P133" s="50"/>
      <c r="Q133" s="22"/>
      <c r="R133" s="7" t="s">
        <v>30</v>
      </c>
      <c r="U133" s="7"/>
    </row>
    <row r="134" spans="1:21" ht="285" x14ac:dyDescent="0.25">
      <c r="A134" s="7">
        <v>133</v>
      </c>
      <c r="B134" s="44" t="s">
        <v>881</v>
      </c>
      <c r="C134" s="45" t="s">
        <v>887</v>
      </c>
      <c r="D134" s="46" t="s">
        <v>893</v>
      </c>
      <c r="E134" s="45"/>
      <c r="F134" s="47" t="s">
        <v>902</v>
      </c>
      <c r="G134" s="45" t="s">
        <v>909</v>
      </c>
      <c r="H134" s="45" t="s">
        <v>61</v>
      </c>
      <c r="I134" s="45" t="s">
        <v>912</v>
      </c>
      <c r="J134" s="45">
        <v>12</v>
      </c>
      <c r="K134" s="45" t="s">
        <v>874</v>
      </c>
      <c r="L134" s="48">
        <v>2022</v>
      </c>
      <c r="M134" s="49" t="s">
        <v>917</v>
      </c>
      <c r="N134" s="49"/>
      <c r="O134" s="49" t="s">
        <v>928</v>
      </c>
      <c r="P134" s="49" t="s">
        <v>520</v>
      </c>
      <c r="Q134" s="22"/>
      <c r="R134" s="7" t="s">
        <v>30</v>
      </c>
      <c r="U134" s="7"/>
    </row>
    <row r="135" spans="1:21" ht="141.75" x14ac:dyDescent="0.25">
      <c r="A135" s="7">
        <v>134</v>
      </c>
      <c r="B135" s="44" t="s">
        <v>882</v>
      </c>
      <c r="C135" s="45" t="s">
        <v>871</v>
      </c>
      <c r="D135" s="46" t="s">
        <v>894</v>
      </c>
      <c r="E135" s="45"/>
      <c r="F135" s="47" t="s">
        <v>903</v>
      </c>
      <c r="G135" s="45" t="s">
        <v>863</v>
      </c>
      <c r="H135" s="45" t="s">
        <v>61</v>
      </c>
      <c r="I135" s="45" t="s">
        <v>864</v>
      </c>
      <c r="J135" s="45">
        <v>13</v>
      </c>
      <c r="K135" s="45" t="s">
        <v>874</v>
      </c>
      <c r="L135" s="48">
        <v>2022</v>
      </c>
      <c r="M135" s="49" t="s">
        <v>918</v>
      </c>
      <c r="N135" s="49"/>
      <c r="O135" s="49" t="s">
        <v>929</v>
      </c>
      <c r="P135" s="49" t="s">
        <v>520</v>
      </c>
      <c r="Q135" s="22"/>
      <c r="R135" s="7" t="s">
        <v>30</v>
      </c>
      <c r="U135" s="7"/>
    </row>
    <row r="136" spans="1:21" ht="409.5" x14ac:dyDescent="0.25">
      <c r="A136" s="7">
        <v>135</v>
      </c>
      <c r="B136" s="44" t="s">
        <v>765</v>
      </c>
      <c r="C136" s="45" t="s">
        <v>766</v>
      </c>
      <c r="D136" s="46" t="s">
        <v>767</v>
      </c>
      <c r="E136" s="45"/>
      <c r="F136" s="47" t="s">
        <v>904</v>
      </c>
      <c r="G136" s="45"/>
      <c r="H136" s="48" t="s">
        <v>562</v>
      </c>
      <c r="I136" s="45" t="s">
        <v>864</v>
      </c>
      <c r="J136" s="45">
        <v>17</v>
      </c>
      <c r="K136" s="45" t="s">
        <v>874</v>
      </c>
      <c r="L136" s="48">
        <v>2022</v>
      </c>
      <c r="M136" s="49" t="s">
        <v>919</v>
      </c>
      <c r="N136" s="49"/>
      <c r="O136" s="49"/>
      <c r="P136" s="49"/>
      <c r="Q136" s="22"/>
      <c r="R136" s="7" t="s">
        <v>30</v>
      </c>
      <c r="U136" s="7"/>
    </row>
    <row r="137" spans="1:21" ht="300" x14ac:dyDescent="0.25">
      <c r="A137" s="7">
        <v>136</v>
      </c>
      <c r="B137" s="44" t="s">
        <v>521</v>
      </c>
      <c r="C137" s="45" t="s">
        <v>498</v>
      </c>
      <c r="D137" s="59" t="s">
        <v>895</v>
      </c>
      <c r="E137" s="45"/>
      <c r="F137" s="53" t="s">
        <v>905</v>
      </c>
      <c r="G137" s="45"/>
      <c r="H137" s="48" t="s">
        <v>61</v>
      </c>
      <c r="I137" s="45" t="s">
        <v>864</v>
      </c>
      <c r="J137" s="45">
        <v>17</v>
      </c>
      <c r="K137" s="45" t="s">
        <v>874</v>
      </c>
      <c r="L137" s="48">
        <v>2022</v>
      </c>
      <c r="M137" s="49" t="s">
        <v>920</v>
      </c>
      <c r="N137" s="49"/>
      <c r="O137" s="49" t="s">
        <v>930</v>
      </c>
      <c r="P137" s="50"/>
      <c r="Q137" s="22"/>
      <c r="R137" s="7" t="s">
        <v>30</v>
      </c>
      <c r="U137" s="7"/>
    </row>
    <row r="138" spans="1:21" ht="409.5" x14ac:dyDescent="0.25">
      <c r="A138" s="7">
        <v>137</v>
      </c>
      <c r="B138" s="44" t="s">
        <v>777</v>
      </c>
      <c r="C138" s="45" t="s">
        <v>253</v>
      </c>
      <c r="D138" s="59">
        <v>8498817280</v>
      </c>
      <c r="E138" s="60" t="s">
        <v>22</v>
      </c>
      <c r="F138" s="32" t="s">
        <v>906</v>
      </c>
      <c r="G138" s="54"/>
      <c r="H138" s="45" t="s">
        <v>911</v>
      </c>
      <c r="I138" s="45" t="s">
        <v>864</v>
      </c>
      <c r="J138" s="45">
        <v>19</v>
      </c>
      <c r="K138" s="45" t="s">
        <v>874</v>
      </c>
      <c r="L138" s="48">
        <v>2022</v>
      </c>
      <c r="M138" s="49" t="s">
        <v>921</v>
      </c>
      <c r="N138" s="49"/>
      <c r="O138" s="49" t="s">
        <v>931</v>
      </c>
      <c r="P138" s="49" t="s">
        <v>122</v>
      </c>
      <c r="Q138" s="22"/>
      <c r="R138" s="7" t="s">
        <v>30</v>
      </c>
      <c r="U138" s="7"/>
    </row>
    <row r="139" spans="1:21" ht="141.75" x14ac:dyDescent="0.25">
      <c r="A139" s="7">
        <v>138</v>
      </c>
      <c r="B139" s="44" t="s">
        <v>883</v>
      </c>
      <c r="C139" s="45" t="s">
        <v>888</v>
      </c>
      <c r="D139" s="46" t="s">
        <v>896</v>
      </c>
      <c r="E139" s="60" t="s">
        <v>22</v>
      </c>
      <c r="F139" s="62" t="s">
        <v>907</v>
      </c>
      <c r="G139" s="54"/>
      <c r="H139" s="45" t="s">
        <v>614</v>
      </c>
      <c r="I139" s="45" t="s">
        <v>864</v>
      </c>
      <c r="J139" s="45">
        <v>20</v>
      </c>
      <c r="K139" s="45" t="s">
        <v>874</v>
      </c>
      <c r="L139" s="48">
        <v>2022</v>
      </c>
      <c r="M139" s="49" t="s">
        <v>922</v>
      </c>
      <c r="N139" s="49"/>
      <c r="O139" s="49" t="s">
        <v>932</v>
      </c>
      <c r="P139" s="50"/>
      <c r="Q139" s="22"/>
      <c r="R139" s="7" t="s">
        <v>30</v>
      </c>
      <c r="U139" s="7"/>
    </row>
    <row r="140" spans="1:21" ht="126" x14ac:dyDescent="0.25">
      <c r="A140" s="7">
        <v>139</v>
      </c>
      <c r="B140" s="44" t="s">
        <v>884</v>
      </c>
      <c r="C140" s="45" t="s">
        <v>493</v>
      </c>
      <c r="D140" s="46" t="s">
        <v>897</v>
      </c>
      <c r="E140" s="60" t="s">
        <v>22</v>
      </c>
      <c r="F140" s="62" t="s">
        <v>908</v>
      </c>
      <c r="G140" s="54"/>
      <c r="H140" s="45" t="s">
        <v>53</v>
      </c>
      <c r="I140" s="45" t="s">
        <v>864</v>
      </c>
      <c r="J140" s="45">
        <v>20</v>
      </c>
      <c r="K140" s="45" t="s">
        <v>874</v>
      </c>
      <c r="L140" s="48">
        <v>2022</v>
      </c>
      <c r="M140" s="49" t="s">
        <v>923</v>
      </c>
      <c r="N140" s="49"/>
      <c r="O140" s="49" t="s">
        <v>933</v>
      </c>
      <c r="P140" s="50"/>
      <c r="Q140" s="22"/>
      <c r="R140" s="7" t="s">
        <v>30</v>
      </c>
      <c r="U140" s="7"/>
    </row>
    <row r="141" spans="1:21" ht="409.5" x14ac:dyDescent="0.25">
      <c r="A141" s="7">
        <v>140</v>
      </c>
      <c r="B141" s="44" t="s">
        <v>947</v>
      </c>
      <c r="C141" s="45" t="s">
        <v>57</v>
      </c>
      <c r="D141" s="46" t="s">
        <v>778</v>
      </c>
      <c r="E141" s="60" t="s">
        <v>22</v>
      </c>
      <c r="F141" s="62" t="s">
        <v>906</v>
      </c>
      <c r="G141" s="54" t="s">
        <v>948</v>
      </c>
      <c r="H141" s="45" t="s">
        <v>46</v>
      </c>
      <c r="I141" s="45" t="s">
        <v>864</v>
      </c>
      <c r="J141" s="45">
        <v>19</v>
      </c>
      <c r="K141" s="45" t="s">
        <v>874</v>
      </c>
      <c r="L141" s="48">
        <v>2022</v>
      </c>
      <c r="M141" s="49" t="s">
        <v>949</v>
      </c>
      <c r="N141" s="49"/>
      <c r="O141" s="49" t="s">
        <v>931</v>
      </c>
      <c r="P141" s="49" t="s">
        <v>122</v>
      </c>
      <c r="Q141" s="63"/>
      <c r="R141" s="7" t="s">
        <v>30</v>
      </c>
      <c r="U141" s="7"/>
    </row>
    <row r="142" spans="1:21" ht="126" x14ac:dyDescent="0.25">
      <c r="A142" s="7">
        <v>141</v>
      </c>
      <c r="B142" s="44" t="s">
        <v>950</v>
      </c>
      <c r="C142" s="45" t="s">
        <v>951</v>
      </c>
      <c r="D142" s="46" t="s">
        <v>952</v>
      </c>
      <c r="E142" s="64"/>
      <c r="F142" s="62" t="s">
        <v>953</v>
      </c>
      <c r="G142" s="65" t="s">
        <v>948</v>
      </c>
      <c r="H142" s="45" t="s">
        <v>46</v>
      </c>
      <c r="I142" s="45" t="s">
        <v>864</v>
      </c>
      <c r="J142" s="45">
        <v>24</v>
      </c>
      <c r="K142" s="45" t="s">
        <v>874</v>
      </c>
      <c r="L142" s="48">
        <v>2022</v>
      </c>
      <c r="M142" s="49" t="s">
        <v>954</v>
      </c>
      <c r="N142" s="49"/>
      <c r="O142" s="49" t="s">
        <v>955</v>
      </c>
      <c r="P142" s="50"/>
      <c r="Q142" s="63"/>
      <c r="R142" s="7" t="s">
        <v>30</v>
      </c>
      <c r="U142" s="7"/>
    </row>
    <row r="143" spans="1:21" ht="195" x14ac:dyDescent="0.25">
      <c r="A143" s="7">
        <v>142</v>
      </c>
      <c r="B143" s="44" t="s">
        <v>473</v>
      </c>
      <c r="C143" s="45" t="s">
        <v>498</v>
      </c>
      <c r="D143" s="66" t="s">
        <v>956</v>
      </c>
      <c r="E143" s="67" t="s">
        <v>22</v>
      </c>
      <c r="F143" s="62" t="s">
        <v>957</v>
      </c>
      <c r="G143" s="68"/>
      <c r="H143" s="54" t="s">
        <v>61</v>
      </c>
      <c r="I143" s="45" t="s">
        <v>864</v>
      </c>
      <c r="J143" s="45">
        <v>24</v>
      </c>
      <c r="K143" s="45" t="s">
        <v>874</v>
      </c>
      <c r="L143" s="48">
        <v>2022</v>
      </c>
      <c r="M143" s="49" t="s">
        <v>958</v>
      </c>
      <c r="N143" s="49"/>
      <c r="O143" s="49" t="s">
        <v>959</v>
      </c>
      <c r="P143" s="50"/>
      <c r="Q143" s="63"/>
      <c r="R143" s="7" t="s">
        <v>30</v>
      </c>
      <c r="U143" s="7"/>
    </row>
    <row r="144" spans="1:21" ht="141.75" x14ac:dyDescent="0.25">
      <c r="A144" s="7">
        <v>143</v>
      </c>
      <c r="B144" s="44" t="s">
        <v>960</v>
      </c>
      <c r="C144" s="45"/>
      <c r="D144" s="46" t="s">
        <v>961</v>
      </c>
      <c r="E144" s="69" t="s">
        <v>22</v>
      </c>
      <c r="F144" s="62" t="s">
        <v>962</v>
      </c>
      <c r="G144" s="70"/>
      <c r="H144" s="54" t="s">
        <v>61</v>
      </c>
      <c r="I144" s="45" t="s">
        <v>864</v>
      </c>
      <c r="J144" s="45">
        <v>24</v>
      </c>
      <c r="K144" s="45" t="s">
        <v>874</v>
      </c>
      <c r="L144" s="48">
        <v>2022</v>
      </c>
      <c r="M144" s="49" t="s">
        <v>958</v>
      </c>
      <c r="N144" s="49"/>
      <c r="O144" s="49" t="s">
        <v>959</v>
      </c>
      <c r="P144" s="50"/>
      <c r="Q144" s="63"/>
      <c r="R144" s="7" t="s">
        <v>30</v>
      </c>
      <c r="U144" s="7"/>
    </row>
    <row r="145" spans="1:21" ht="135" x14ac:dyDescent="0.25">
      <c r="A145" s="7">
        <v>144</v>
      </c>
      <c r="B145" s="44" t="s">
        <v>963</v>
      </c>
      <c r="C145" s="45" t="s">
        <v>482</v>
      </c>
      <c r="D145" s="46" t="s">
        <v>964</v>
      </c>
      <c r="E145" s="60"/>
      <c r="F145" s="62" t="s">
        <v>965</v>
      </c>
      <c r="G145" s="54"/>
      <c r="H145" s="54" t="s">
        <v>61</v>
      </c>
      <c r="I145" s="45" t="s">
        <v>864</v>
      </c>
      <c r="J145" s="45">
        <v>24</v>
      </c>
      <c r="K145" s="45" t="s">
        <v>874</v>
      </c>
      <c r="L145" s="48">
        <v>2022</v>
      </c>
      <c r="M145" s="49" t="s">
        <v>966</v>
      </c>
      <c r="N145" s="49"/>
      <c r="O145" s="49" t="s">
        <v>967</v>
      </c>
      <c r="P145" s="50"/>
      <c r="Q145" s="63"/>
      <c r="R145" s="7" t="s">
        <v>30</v>
      </c>
      <c r="U145" s="7"/>
    </row>
    <row r="146" spans="1:21" ht="150" x14ac:dyDescent="0.25">
      <c r="A146" s="7">
        <v>145</v>
      </c>
      <c r="B146" s="44" t="s">
        <v>214</v>
      </c>
      <c r="C146" s="45" t="s">
        <v>968</v>
      </c>
      <c r="D146" s="46" t="s">
        <v>217</v>
      </c>
      <c r="E146" s="60"/>
      <c r="F146" s="62" t="s">
        <v>969</v>
      </c>
      <c r="G146" s="54"/>
      <c r="H146" s="54" t="s">
        <v>61</v>
      </c>
      <c r="I146" s="45" t="s">
        <v>864</v>
      </c>
      <c r="J146" s="45">
        <v>24</v>
      </c>
      <c r="K146" s="45" t="s">
        <v>874</v>
      </c>
      <c r="L146" s="48">
        <v>2022</v>
      </c>
      <c r="M146" s="49" t="s">
        <v>970</v>
      </c>
      <c r="N146" s="49"/>
      <c r="O146" s="49" t="s">
        <v>971</v>
      </c>
      <c r="P146" s="50"/>
      <c r="Q146" s="63"/>
      <c r="R146" s="7" t="s">
        <v>30</v>
      </c>
      <c r="U146" s="7"/>
    </row>
    <row r="147" spans="1:21" ht="141.75" x14ac:dyDescent="0.25">
      <c r="A147" s="7">
        <v>146</v>
      </c>
      <c r="B147" s="44" t="s">
        <v>972</v>
      </c>
      <c r="C147" s="45" t="s">
        <v>973</v>
      </c>
      <c r="D147" s="46" t="s">
        <v>974</v>
      </c>
      <c r="E147" s="64"/>
      <c r="F147" s="71" t="s">
        <v>975</v>
      </c>
      <c r="G147" s="65" t="s">
        <v>976</v>
      </c>
      <c r="H147" s="54" t="s">
        <v>61</v>
      </c>
      <c r="I147" s="45" t="s">
        <v>912</v>
      </c>
      <c r="J147" s="45">
        <v>26</v>
      </c>
      <c r="K147" s="45" t="s">
        <v>874</v>
      </c>
      <c r="L147" s="48">
        <v>2022</v>
      </c>
      <c r="M147" s="49" t="s">
        <v>977</v>
      </c>
      <c r="N147" s="49"/>
      <c r="O147" s="50"/>
      <c r="P147" s="50"/>
      <c r="Q147" s="63"/>
      <c r="R147" s="7" t="s">
        <v>30</v>
      </c>
      <c r="U147" s="7"/>
    </row>
    <row r="148" spans="1:21" ht="78.75" x14ac:dyDescent="0.25">
      <c r="A148" s="7">
        <v>147</v>
      </c>
      <c r="B148" s="44" t="s">
        <v>978</v>
      </c>
      <c r="C148" s="45" t="s">
        <v>979</v>
      </c>
      <c r="D148" s="66" t="s">
        <v>980</v>
      </c>
      <c r="E148" s="31"/>
      <c r="F148" s="30" t="s">
        <v>35</v>
      </c>
      <c r="G148" s="57" t="s">
        <v>981</v>
      </c>
      <c r="H148" s="54" t="s">
        <v>46</v>
      </c>
      <c r="I148" s="45" t="s">
        <v>864</v>
      </c>
      <c r="J148" s="45">
        <v>3</v>
      </c>
      <c r="K148" s="45" t="s">
        <v>982</v>
      </c>
      <c r="L148" s="48">
        <v>2022</v>
      </c>
      <c r="M148" s="49" t="s">
        <v>983</v>
      </c>
      <c r="N148" s="49"/>
      <c r="O148" s="49" t="s">
        <v>971</v>
      </c>
      <c r="P148" s="50"/>
      <c r="Q148" s="63"/>
      <c r="R148" s="7" t="s">
        <v>30</v>
      </c>
      <c r="U148" s="7"/>
    </row>
    <row r="149" spans="1:21" ht="141.75" x14ac:dyDescent="0.25">
      <c r="A149" s="7">
        <v>148</v>
      </c>
      <c r="B149" s="44" t="s">
        <v>883</v>
      </c>
      <c r="C149" s="45" t="s">
        <v>429</v>
      </c>
      <c r="D149" s="46" t="s">
        <v>984</v>
      </c>
      <c r="E149" s="69" t="s">
        <v>22</v>
      </c>
      <c r="F149" s="72" t="s">
        <v>985</v>
      </c>
      <c r="G149" s="70" t="s">
        <v>986</v>
      </c>
      <c r="H149" s="54" t="s">
        <v>46</v>
      </c>
      <c r="I149" s="45" t="s">
        <v>864</v>
      </c>
      <c r="J149" s="45">
        <v>4</v>
      </c>
      <c r="K149" s="45" t="s">
        <v>982</v>
      </c>
      <c r="L149" s="48">
        <v>2022</v>
      </c>
      <c r="M149" s="49" t="s">
        <v>987</v>
      </c>
      <c r="N149" s="49"/>
      <c r="O149" s="49" t="s">
        <v>988</v>
      </c>
      <c r="P149" s="50"/>
      <c r="Q149" s="63"/>
      <c r="R149" s="7" t="s">
        <v>30</v>
      </c>
      <c r="U149" s="7"/>
    </row>
    <row r="150" spans="1:21" ht="173.25" x14ac:dyDescent="0.25">
      <c r="A150" s="7">
        <v>149</v>
      </c>
      <c r="B150" s="44"/>
      <c r="C150" s="45" t="s">
        <v>989</v>
      </c>
      <c r="D150" s="46" t="s">
        <v>990</v>
      </c>
      <c r="E150" s="60"/>
      <c r="F150" s="62" t="s">
        <v>991</v>
      </c>
      <c r="G150" s="54" t="s">
        <v>992</v>
      </c>
      <c r="H150" s="45" t="s">
        <v>53</v>
      </c>
      <c r="I150" s="45" t="s">
        <v>864</v>
      </c>
      <c r="J150" s="45">
        <v>9</v>
      </c>
      <c r="K150" s="45" t="s">
        <v>982</v>
      </c>
      <c r="L150" s="48">
        <v>2022</v>
      </c>
      <c r="M150" s="49" t="s">
        <v>993</v>
      </c>
      <c r="N150" s="49"/>
      <c r="O150" s="49" t="s">
        <v>994</v>
      </c>
      <c r="P150" s="49"/>
      <c r="Q150" s="63"/>
      <c r="R150" s="7" t="s">
        <v>30</v>
      </c>
      <c r="U150" s="7"/>
    </row>
    <row r="151" spans="1:21" ht="141.75" x14ac:dyDescent="0.25">
      <c r="A151" s="7">
        <v>150</v>
      </c>
      <c r="B151" s="44"/>
      <c r="C151" s="45" t="s">
        <v>995</v>
      </c>
      <c r="D151" s="46" t="s">
        <v>996</v>
      </c>
      <c r="E151" s="60"/>
      <c r="F151" s="62" t="s">
        <v>997</v>
      </c>
      <c r="G151" s="54" t="s">
        <v>998</v>
      </c>
      <c r="H151" s="54" t="s">
        <v>61</v>
      </c>
      <c r="I151" s="45" t="s">
        <v>864</v>
      </c>
      <c r="J151" s="45">
        <v>15</v>
      </c>
      <c r="K151" s="45" t="s">
        <v>982</v>
      </c>
      <c r="L151" s="48">
        <v>2022</v>
      </c>
      <c r="M151" s="49" t="s">
        <v>999</v>
      </c>
      <c r="N151" s="49"/>
      <c r="O151" s="49" t="s">
        <v>1000</v>
      </c>
      <c r="P151" s="50"/>
      <c r="Q151" s="63"/>
      <c r="R151" s="7" t="s">
        <v>30</v>
      </c>
      <c r="U151" s="7"/>
    </row>
    <row r="152" spans="1:21" ht="126" x14ac:dyDescent="0.25">
      <c r="A152" s="7">
        <v>151</v>
      </c>
      <c r="B152" s="44"/>
      <c r="C152" s="45" t="s">
        <v>1001</v>
      </c>
      <c r="D152" s="46" t="s">
        <v>567</v>
      </c>
      <c r="E152" s="69"/>
      <c r="F152" s="73" t="s">
        <v>1002</v>
      </c>
      <c r="G152" s="70" t="s">
        <v>1003</v>
      </c>
      <c r="H152" s="45" t="s">
        <v>24</v>
      </c>
      <c r="I152" s="45" t="s">
        <v>912</v>
      </c>
      <c r="J152" s="45">
        <v>22</v>
      </c>
      <c r="K152" s="45" t="s">
        <v>982</v>
      </c>
      <c r="L152" s="48">
        <v>2022</v>
      </c>
      <c r="M152" s="49" t="s">
        <v>1004</v>
      </c>
      <c r="N152" s="49"/>
      <c r="O152" s="49" t="s">
        <v>690</v>
      </c>
      <c r="P152" s="50"/>
      <c r="Q152" s="63"/>
      <c r="R152" s="7" t="s">
        <v>30</v>
      </c>
      <c r="U152" s="7"/>
    </row>
    <row r="153" spans="1:21" ht="15.75" x14ac:dyDescent="0.25">
      <c r="A153" s="7">
        <v>152</v>
      </c>
      <c r="B153" s="21"/>
      <c r="C153" s="21"/>
      <c r="D153" s="21"/>
      <c r="E153" s="21"/>
      <c r="F153" s="24"/>
      <c r="G153" s="21"/>
      <c r="H153" s="22"/>
      <c r="I153" s="21"/>
      <c r="J153" s="21"/>
      <c r="K153" s="21"/>
      <c r="L153" s="22"/>
      <c r="M153" s="24"/>
      <c r="N153" s="24"/>
      <c r="O153" s="24"/>
      <c r="P153" s="24"/>
      <c r="Q153" s="22"/>
      <c r="R153" s="7" t="s">
        <v>30</v>
      </c>
      <c r="U153" s="7"/>
    </row>
    <row r="154" spans="1:21" ht="15.75" x14ac:dyDescent="0.25">
      <c r="A154" s="7">
        <v>153</v>
      </c>
      <c r="B154" s="21"/>
      <c r="C154" s="21"/>
      <c r="D154" s="21"/>
      <c r="E154" s="21"/>
      <c r="F154" s="24"/>
      <c r="G154" s="21"/>
      <c r="H154" s="22"/>
      <c r="I154" s="21"/>
      <c r="J154" s="21"/>
      <c r="K154" s="21"/>
      <c r="L154" s="22"/>
      <c r="M154" s="24"/>
      <c r="N154" s="24"/>
      <c r="O154" s="24"/>
      <c r="P154" s="24"/>
      <c r="Q154" s="22"/>
      <c r="R154" s="7" t="s">
        <v>30</v>
      </c>
      <c r="U154" s="7"/>
    </row>
    <row r="155" spans="1:21" ht="15.75" x14ac:dyDescent="0.25">
      <c r="A155" s="7">
        <v>154</v>
      </c>
      <c r="B155" s="21"/>
      <c r="C155" s="21"/>
      <c r="D155" s="21"/>
      <c r="E155" s="21"/>
      <c r="F155" s="24"/>
      <c r="G155" s="21"/>
      <c r="H155" s="22"/>
      <c r="I155" s="21"/>
      <c r="J155" s="21"/>
      <c r="K155" s="21"/>
      <c r="L155" s="22"/>
      <c r="M155" s="24"/>
      <c r="N155" s="24"/>
      <c r="O155" s="24"/>
      <c r="P155" s="24"/>
      <c r="Q155" s="22"/>
      <c r="R155" s="7" t="s">
        <v>30</v>
      </c>
      <c r="U155" s="7"/>
    </row>
    <row r="156" spans="1:21" ht="15.75" x14ac:dyDescent="0.25">
      <c r="A156" s="7">
        <v>155</v>
      </c>
      <c r="B156" s="21"/>
      <c r="C156" s="21"/>
      <c r="D156" s="21"/>
      <c r="E156" s="21"/>
      <c r="F156" s="24"/>
      <c r="G156" s="21"/>
      <c r="H156" s="22"/>
      <c r="I156" s="21"/>
      <c r="J156" s="21"/>
      <c r="K156" s="21"/>
      <c r="L156" s="22"/>
      <c r="M156" s="24"/>
      <c r="N156" s="24"/>
      <c r="O156" s="24"/>
      <c r="P156" s="24"/>
      <c r="Q156" s="22"/>
      <c r="R156" s="7" t="s">
        <v>30</v>
      </c>
      <c r="U156" s="7"/>
    </row>
    <row r="157" spans="1:21" ht="15.75" x14ac:dyDescent="0.25">
      <c r="A157" s="7">
        <v>156</v>
      </c>
      <c r="B157" s="21"/>
      <c r="C157" s="21"/>
      <c r="D157" s="21"/>
      <c r="E157" s="21"/>
      <c r="F157" s="24"/>
      <c r="G157" s="21"/>
      <c r="H157" s="22"/>
      <c r="I157" s="21"/>
      <c r="J157" s="21"/>
      <c r="K157" s="21"/>
      <c r="L157" s="22"/>
      <c r="M157" s="24"/>
      <c r="N157" s="24"/>
      <c r="O157" s="24"/>
      <c r="P157" s="24"/>
      <c r="Q157" s="22"/>
      <c r="R157" s="7" t="s">
        <v>30</v>
      </c>
      <c r="U157" s="7"/>
    </row>
    <row r="158" spans="1:21" ht="15.75" x14ac:dyDescent="0.25">
      <c r="A158" s="7">
        <v>157</v>
      </c>
      <c r="B158" s="21"/>
      <c r="C158" s="21"/>
      <c r="D158" s="21"/>
      <c r="E158" s="21"/>
      <c r="F158" s="24"/>
      <c r="G158" s="21"/>
      <c r="H158" s="22"/>
      <c r="I158" s="21"/>
      <c r="J158" s="21"/>
      <c r="K158" s="21"/>
      <c r="L158" s="22"/>
      <c r="M158" s="24"/>
      <c r="N158" s="24"/>
      <c r="O158" s="24"/>
      <c r="P158" s="24"/>
      <c r="Q158" s="22"/>
      <c r="R158" s="7" t="s">
        <v>30</v>
      </c>
      <c r="U158" s="7"/>
    </row>
    <row r="159" spans="1:21" ht="15.75" x14ac:dyDescent="0.25">
      <c r="A159" s="7">
        <v>158</v>
      </c>
      <c r="B159" s="21"/>
      <c r="C159" s="21"/>
      <c r="D159" s="21"/>
      <c r="E159" s="21"/>
      <c r="F159" s="24"/>
      <c r="G159" s="21"/>
      <c r="H159" s="22"/>
      <c r="I159" s="21"/>
      <c r="J159" s="21"/>
      <c r="K159" s="21"/>
      <c r="L159" s="22"/>
      <c r="M159" s="24"/>
      <c r="N159" s="24"/>
      <c r="O159" s="24"/>
      <c r="P159" s="24"/>
      <c r="Q159" s="22"/>
      <c r="R159" s="7" t="s">
        <v>30</v>
      </c>
      <c r="U159" s="7"/>
    </row>
    <row r="160" spans="1:21" ht="15.75" x14ac:dyDescent="0.25">
      <c r="A160" s="7">
        <v>159</v>
      </c>
      <c r="B160" s="21"/>
      <c r="C160" s="21"/>
      <c r="D160" s="21"/>
      <c r="E160" s="21"/>
      <c r="F160" s="24"/>
      <c r="G160" s="21"/>
      <c r="H160" s="22"/>
      <c r="I160" s="21"/>
      <c r="J160" s="21"/>
      <c r="K160" s="21"/>
      <c r="L160" s="22"/>
      <c r="M160" s="24"/>
      <c r="N160" s="24"/>
      <c r="O160" s="24"/>
      <c r="P160" s="24"/>
      <c r="Q160" s="22"/>
      <c r="R160" s="7" t="s">
        <v>30</v>
      </c>
      <c r="U160" s="7"/>
    </row>
    <row r="161" spans="1:21" ht="15.75" x14ac:dyDescent="0.25">
      <c r="A161" s="7">
        <v>160</v>
      </c>
      <c r="B161" s="21"/>
      <c r="C161" s="21"/>
      <c r="D161" s="21"/>
      <c r="E161" s="21"/>
      <c r="F161" s="24"/>
      <c r="G161" s="21"/>
      <c r="H161" s="22"/>
      <c r="I161" s="21"/>
      <c r="J161" s="21"/>
      <c r="K161" s="21"/>
      <c r="L161" s="22"/>
      <c r="M161" s="24"/>
      <c r="N161" s="24"/>
      <c r="O161" s="24"/>
      <c r="P161" s="24"/>
      <c r="Q161" s="22"/>
      <c r="R161" s="7" t="s">
        <v>30</v>
      </c>
      <c r="U161" s="7"/>
    </row>
    <row r="162" spans="1:21" ht="15.75" x14ac:dyDescent="0.25">
      <c r="A162" s="7">
        <v>161</v>
      </c>
      <c r="B162" s="21"/>
      <c r="C162" s="21"/>
      <c r="D162" s="21"/>
      <c r="E162" s="21"/>
      <c r="F162" s="24"/>
      <c r="G162" s="21"/>
      <c r="H162" s="22"/>
      <c r="I162" s="21"/>
      <c r="J162" s="21"/>
      <c r="K162" s="21"/>
      <c r="L162" s="22"/>
      <c r="M162" s="24"/>
      <c r="N162" s="24"/>
      <c r="O162" s="24"/>
      <c r="P162" s="24"/>
      <c r="Q162" s="22"/>
      <c r="R162" s="7" t="s">
        <v>30</v>
      </c>
      <c r="U162" s="7"/>
    </row>
    <row r="163" spans="1:21" ht="15.75" x14ac:dyDescent="0.25">
      <c r="A163" s="7">
        <v>162</v>
      </c>
      <c r="B163" s="21"/>
      <c r="C163" s="21"/>
      <c r="D163" s="21"/>
      <c r="E163" s="21"/>
      <c r="F163" s="24"/>
      <c r="G163" s="21"/>
      <c r="H163" s="22"/>
      <c r="I163" s="21"/>
      <c r="J163" s="21"/>
      <c r="K163" s="21"/>
      <c r="L163" s="22"/>
      <c r="M163" s="24"/>
      <c r="N163" s="24"/>
      <c r="O163" s="24"/>
      <c r="P163" s="24"/>
      <c r="Q163" s="22"/>
      <c r="R163" s="7" t="s">
        <v>30</v>
      </c>
      <c r="U163" s="7"/>
    </row>
    <row r="164" spans="1:21" ht="15.75" x14ac:dyDescent="0.25">
      <c r="A164" s="7">
        <v>163</v>
      </c>
      <c r="B164" s="21"/>
      <c r="C164" s="21"/>
      <c r="D164" s="21"/>
      <c r="E164" s="21"/>
      <c r="F164" s="24"/>
      <c r="G164" s="21"/>
      <c r="H164" s="22"/>
      <c r="I164" s="21"/>
      <c r="J164" s="21"/>
      <c r="K164" s="21"/>
      <c r="L164" s="22"/>
      <c r="M164" s="24"/>
      <c r="N164" s="24"/>
      <c r="O164" s="24"/>
      <c r="P164" s="24"/>
      <c r="Q164" s="22"/>
      <c r="R164" s="7" t="s">
        <v>30</v>
      </c>
      <c r="U164" s="7"/>
    </row>
    <row r="165" spans="1:21" ht="15.75" x14ac:dyDescent="0.25">
      <c r="A165" s="7">
        <v>164</v>
      </c>
      <c r="B165" s="21"/>
      <c r="C165" s="21"/>
      <c r="D165" s="21"/>
      <c r="E165" s="21"/>
      <c r="F165" s="24"/>
      <c r="G165" s="21"/>
      <c r="H165" s="22"/>
      <c r="I165" s="21"/>
      <c r="J165" s="21"/>
      <c r="K165" s="21"/>
      <c r="L165" s="22"/>
      <c r="M165" s="24"/>
      <c r="N165" s="24"/>
      <c r="O165" s="24"/>
      <c r="P165" s="24"/>
      <c r="Q165" s="22"/>
      <c r="R165" s="7" t="s">
        <v>30</v>
      </c>
      <c r="U165" s="7"/>
    </row>
    <row r="166" spans="1:21" ht="15.75" x14ac:dyDescent="0.25">
      <c r="A166" s="7">
        <v>165</v>
      </c>
      <c r="B166" s="21"/>
      <c r="C166" s="21"/>
      <c r="D166" s="21"/>
      <c r="E166" s="21"/>
      <c r="F166" s="24"/>
      <c r="G166" s="21"/>
      <c r="H166" s="22"/>
      <c r="I166" s="21"/>
      <c r="J166" s="21"/>
      <c r="K166" s="21"/>
      <c r="L166" s="22"/>
      <c r="M166" s="24"/>
      <c r="N166" s="24"/>
      <c r="O166" s="24"/>
      <c r="P166" s="24"/>
      <c r="Q166" s="22"/>
      <c r="R166" s="7" t="s">
        <v>30</v>
      </c>
      <c r="U166" s="7"/>
    </row>
    <row r="167" spans="1:21" ht="15.75" x14ac:dyDescent="0.25">
      <c r="A167" s="7">
        <v>166</v>
      </c>
      <c r="B167" s="21"/>
      <c r="C167" s="21"/>
      <c r="D167" s="21"/>
      <c r="E167" s="21"/>
      <c r="F167" s="24"/>
      <c r="G167" s="21"/>
      <c r="H167" s="22"/>
      <c r="I167" s="21"/>
      <c r="J167" s="21"/>
      <c r="K167" s="21"/>
      <c r="L167" s="22"/>
      <c r="M167" s="24"/>
      <c r="N167" s="24"/>
      <c r="O167" s="24"/>
      <c r="P167" s="24"/>
      <c r="Q167" s="22"/>
      <c r="R167" s="7" t="s">
        <v>30</v>
      </c>
      <c r="U167" s="7"/>
    </row>
    <row r="168" spans="1:21" ht="15.75" x14ac:dyDescent="0.25">
      <c r="A168" s="7">
        <v>167</v>
      </c>
      <c r="B168" s="21"/>
      <c r="C168" s="21"/>
      <c r="D168" s="21"/>
      <c r="E168" s="21"/>
      <c r="F168" s="24"/>
      <c r="G168" s="21"/>
      <c r="H168" s="22"/>
      <c r="I168" s="21"/>
      <c r="J168" s="21"/>
      <c r="K168" s="21"/>
      <c r="L168" s="22"/>
      <c r="M168" s="24"/>
      <c r="N168" s="24"/>
      <c r="O168" s="24"/>
      <c r="P168" s="24"/>
      <c r="Q168" s="22"/>
      <c r="R168" s="7" t="s">
        <v>30</v>
      </c>
      <c r="U168" s="7"/>
    </row>
    <row r="169" spans="1:21" ht="15.75" x14ac:dyDescent="0.25">
      <c r="A169" s="7">
        <v>168</v>
      </c>
      <c r="B169" s="21"/>
      <c r="C169" s="21"/>
      <c r="D169" s="21"/>
      <c r="E169" s="21"/>
      <c r="F169" s="24"/>
      <c r="G169" s="21"/>
      <c r="H169" s="22"/>
      <c r="I169" s="21"/>
      <c r="J169" s="21"/>
      <c r="K169" s="21"/>
      <c r="L169" s="22"/>
      <c r="M169" s="24"/>
      <c r="N169" s="24"/>
      <c r="O169" s="24"/>
      <c r="P169" s="24"/>
      <c r="Q169" s="22"/>
      <c r="R169" s="7" t="s">
        <v>30</v>
      </c>
      <c r="U169" s="7"/>
    </row>
    <row r="170" spans="1:21" ht="15.75" x14ac:dyDescent="0.25">
      <c r="A170" s="7">
        <v>169</v>
      </c>
      <c r="B170" s="21"/>
      <c r="C170" s="21"/>
      <c r="D170" s="21"/>
      <c r="E170" s="21"/>
      <c r="F170" s="24"/>
      <c r="G170" s="21"/>
      <c r="H170" s="22"/>
      <c r="I170" s="21"/>
      <c r="J170" s="21"/>
      <c r="K170" s="21"/>
      <c r="L170" s="22"/>
      <c r="M170" s="24"/>
      <c r="N170" s="24"/>
      <c r="O170" s="24"/>
      <c r="P170" s="24"/>
      <c r="Q170" s="22"/>
      <c r="R170" s="7" t="s">
        <v>30</v>
      </c>
      <c r="U170" s="7"/>
    </row>
    <row r="171" spans="1:21" ht="15.75" x14ac:dyDescent="0.25">
      <c r="A171" s="7">
        <v>170</v>
      </c>
      <c r="B171" s="21"/>
      <c r="C171" s="21"/>
      <c r="D171" s="21"/>
      <c r="E171" s="21"/>
      <c r="F171" s="24"/>
      <c r="G171" s="21"/>
      <c r="H171" s="22"/>
      <c r="I171" s="21"/>
      <c r="J171" s="21"/>
      <c r="K171" s="21"/>
      <c r="L171" s="22"/>
      <c r="M171" s="24"/>
      <c r="N171" s="24"/>
      <c r="O171" s="24"/>
      <c r="P171" s="24"/>
      <c r="Q171" s="22"/>
      <c r="R171" s="7" t="s">
        <v>30</v>
      </c>
      <c r="U171" s="7"/>
    </row>
    <row r="172" spans="1:21" ht="15.75" x14ac:dyDescent="0.25">
      <c r="A172" s="7">
        <v>171</v>
      </c>
      <c r="B172" s="21"/>
      <c r="C172" s="21"/>
      <c r="D172" s="21"/>
      <c r="E172" s="21"/>
      <c r="F172" s="24"/>
      <c r="G172" s="21"/>
      <c r="H172" s="22"/>
      <c r="I172" s="21"/>
      <c r="J172" s="21"/>
      <c r="K172" s="21"/>
      <c r="L172" s="22"/>
      <c r="M172" s="24"/>
      <c r="N172" s="24"/>
      <c r="O172" s="24"/>
      <c r="P172" s="24"/>
      <c r="Q172" s="22"/>
      <c r="R172" s="7" t="s">
        <v>30</v>
      </c>
      <c r="U172" s="7"/>
    </row>
    <row r="173" spans="1:21" ht="15.75" x14ac:dyDescent="0.25">
      <c r="A173" s="7">
        <v>172</v>
      </c>
      <c r="B173" s="21"/>
      <c r="C173" s="21"/>
      <c r="D173" s="21"/>
      <c r="E173" s="21"/>
      <c r="F173" s="24"/>
      <c r="G173" s="21"/>
      <c r="H173" s="22"/>
      <c r="I173" s="21"/>
      <c r="J173" s="21"/>
      <c r="K173" s="21"/>
      <c r="L173" s="22"/>
      <c r="M173" s="24"/>
      <c r="N173" s="24"/>
      <c r="O173" s="24"/>
      <c r="P173" s="24"/>
      <c r="Q173" s="22"/>
      <c r="R173" s="7" t="s">
        <v>30</v>
      </c>
      <c r="U173" s="7"/>
    </row>
    <row r="174" spans="1:21" ht="15.75" x14ac:dyDescent="0.25">
      <c r="A174" s="7">
        <v>173</v>
      </c>
      <c r="B174" s="21"/>
      <c r="C174" s="21"/>
      <c r="D174" s="21"/>
      <c r="E174" s="21"/>
      <c r="F174" s="24"/>
      <c r="G174" s="21"/>
      <c r="H174" s="22"/>
      <c r="I174" s="21"/>
      <c r="J174" s="21"/>
      <c r="K174" s="21"/>
      <c r="L174" s="22"/>
      <c r="M174" s="24"/>
      <c r="N174" s="24"/>
      <c r="O174" s="24"/>
      <c r="P174" s="24"/>
      <c r="Q174" s="22"/>
      <c r="R174" s="7" t="s">
        <v>30</v>
      </c>
      <c r="U174" s="7"/>
    </row>
    <row r="175" spans="1:21" ht="15.75" x14ac:dyDescent="0.25">
      <c r="A175" s="7">
        <v>174</v>
      </c>
      <c r="B175" s="21"/>
      <c r="C175" s="21"/>
      <c r="D175" s="21"/>
      <c r="E175" s="21"/>
      <c r="F175" s="24"/>
      <c r="G175" s="21"/>
      <c r="H175" s="22"/>
      <c r="I175" s="21"/>
      <c r="J175" s="21"/>
      <c r="K175" s="21"/>
      <c r="L175" s="22"/>
      <c r="M175" s="24"/>
      <c r="N175" s="24"/>
      <c r="O175" s="24"/>
      <c r="P175" s="24"/>
      <c r="Q175" s="22"/>
      <c r="R175" s="7" t="s">
        <v>30</v>
      </c>
      <c r="U175" s="7"/>
    </row>
    <row r="176" spans="1:21" ht="15.75" x14ac:dyDescent="0.25">
      <c r="A176" s="7">
        <v>175</v>
      </c>
      <c r="B176" s="21"/>
      <c r="C176" s="21"/>
      <c r="D176" s="21"/>
      <c r="E176" s="21"/>
      <c r="F176" s="24"/>
      <c r="G176" s="21"/>
      <c r="H176" s="22"/>
      <c r="I176" s="21"/>
      <c r="J176" s="21"/>
      <c r="K176" s="21"/>
      <c r="L176" s="22"/>
      <c r="M176" s="24"/>
      <c r="N176" s="24"/>
      <c r="O176" s="24"/>
      <c r="P176" s="24"/>
      <c r="Q176" s="22"/>
      <c r="R176" s="7" t="s">
        <v>30</v>
      </c>
      <c r="U176" s="7"/>
    </row>
    <row r="177" spans="1:21" ht="15.75" x14ac:dyDescent="0.25">
      <c r="A177" s="7">
        <v>176</v>
      </c>
      <c r="B177" s="21"/>
      <c r="C177" s="21"/>
      <c r="D177" s="21"/>
      <c r="E177" s="21"/>
      <c r="F177" s="24"/>
      <c r="G177" s="21"/>
      <c r="H177" s="22"/>
      <c r="I177" s="21"/>
      <c r="J177" s="21"/>
      <c r="K177" s="21"/>
      <c r="L177" s="22"/>
      <c r="M177" s="24"/>
      <c r="N177" s="24"/>
      <c r="O177" s="24"/>
      <c r="P177" s="24"/>
      <c r="Q177" s="22"/>
      <c r="R177" s="7" t="s">
        <v>30</v>
      </c>
      <c r="U177" s="7"/>
    </row>
    <row r="178" spans="1:21" ht="15.75" x14ac:dyDescent="0.25">
      <c r="A178" s="7">
        <v>177</v>
      </c>
      <c r="B178" s="21"/>
      <c r="C178" s="21"/>
      <c r="D178" s="21"/>
      <c r="E178" s="21"/>
      <c r="F178" s="24"/>
      <c r="G178" s="21"/>
      <c r="H178" s="22"/>
      <c r="I178" s="21"/>
      <c r="J178" s="21"/>
      <c r="K178" s="21"/>
      <c r="L178" s="22"/>
      <c r="M178" s="24"/>
      <c r="N178" s="24"/>
      <c r="O178" s="24"/>
      <c r="P178" s="24"/>
      <c r="Q178" s="22"/>
      <c r="R178" s="7" t="s">
        <v>30</v>
      </c>
      <c r="U178" s="7"/>
    </row>
    <row r="179" spans="1:21" ht="15.75" x14ac:dyDescent="0.25">
      <c r="A179" s="7">
        <v>178</v>
      </c>
      <c r="B179" s="21"/>
      <c r="C179" s="21"/>
      <c r="D179" s="21"/>
      <c r="E179" s="21"/>
      <c r="F179" s="24"/>
      <c r="G179" s="21"/>
      <c r="H179" s="22"/>
      <c r="I179" s="21"/>
      <c r="J179" s="21"/>
      <c r="K179" s="21"/>
      <c r="L179" s="22"/>
      <c r="M179" s="24"/>
      <c r="N179" s="24"/>
      <c r="O179" s="24"/>
      <c r="P179" s="24"/>
      <c r="Q179" s="22"/>
      <c r="R179" s="7" t="s">
        <v>30</v>
      </c>
      <c r="U179" s="7"/>
    </row>
    <row r="180" spans="1:21" ht="15.75" x14ac:dyDescent="0.25">
      <c r="A180" s="7">
        <v>179</v>
      </c>
      <c r="B180" s="21"/>
      <c r="C180" s="21"/>
      <c r="D180" s="21"/>
      <c r="E180" s="21"/>
      <c r="F180" s="24"/>
      <c r="G180" s="21"/>
      <c r="H180" s="22"/>
      <c r="I180" s="21"/>
      <c r="J180" s="21"/>
      <c r="K180" s="21"/>
      <c r="L180" s="22"/>
      <c r="M180" s="24"/>
      <c r="N180" s="24"/>
      <c r="O180" s="24"/>
      <c r="P180" s="24"/>
      <c r="Q180" s="22"/>
      <c r="R180" s="7" t="s">
        <v>30</v>
      </c>
      <c r="U180" s="7"/>
    </row>
    <row r="181" spans="1:21" ht="15.75" x14ac:dyDescent="0.25">
      <c r="A181" s="7">
        <v>180</v>
      </c>
      <c r="B181" s="21"/>
      <c r="C181" s="21"/>
      <c r="D181" s="21"/>
      <c r="E181" s="21"/>
      <c r="F181" s="24"/>
      <c r="G181" s="21"/>
      <c r="H181" s="22"/>
      <c r="I181" s="21"/>
      <c r="J181" s="21"/>
      <c r="K181" s="21"/>
      <c r="L181" s="22"/>
      <c r="M181" s="24"/>
      <c r="N181" s="24"/>
      <c r="O181" s="24"/>
      <c r="P181" s="24"/>
      <c r="Q181" s="22"/>
      <c r="R181" s="7" t="s">
        <v>30</v>
      </c>
      <c r="U181" s="7"/>
    </row>
    <row r="182" spans="1:21" ht="15.75" x14ac:dyDescent="0.25">
      <c r="A182" s="7">
        <v>181</v>
      </c>
      <c r="B182" s="21"/>
      <c r="C182" s="21"/>
      <c r="D182" s="21"/>
      <c r="E182" s="21"/>
      <c r="F182" s="24"/>
      <c r="G182" s="21"/>
      <c r="H182" s="22"/>
      <c r="I182" s="21"/>
      <c r="J182" s="21"/>
      <c r="K182" s="21"/>
      <c r="L182" s="22"/>
      <c r="M182" s="24"/>
      <c r="N182" s="24"/>
      <c r="O182" s="24"/>
      <c r="P182" s="24"/>
      <c r="Q182" s="22"/>
      <c r="R182" s="7" t="s">
        <v>30</v>
      </c>
      <c r="U182" s="7"/>
    </row>
    <row r="183" spans="1:21" ht="15.75" x14ac:dyDescent="0.25">
      <c r="A183" s="7">
        <v>182</v>
      </c>
      <c r="B183" s="21"/>
      <c r="C183" s="21"/>
      <c r="D183" s="21"/>
      <c r="E183" s="21"/>
      <c r="F183" s="24"/>
      <c r="G183" s="21"/>
      <c r="H183" s="22"/>
      <c r="I183" s="21"/>
      <c r="J183" s="21"/>
      <c r="K183" s="21"/>
      <c r="L183" s="22"/>
      <c r="M183" s="24"/>
      <c r="N183" s="24"/>
      <c r="O183" s="24"/>
      <c r="P183" s="24"/>
      <c r="Q183" s="22"/>
      <c r="R183" s="7" t="s">
        <v>30</v>
      </c>
      <c r="U183" s="7"/>
    </row>
    <row r="184" spans="1:21" ht="15.75" x14ac:dyDescent="0.25">
      <c r="A184" s="7">
        <v>183</v>
      </c>
      <c r="B184" s="21"/>
      <c r="C184" s="21"/>
      <c r="D184" s="21"/>
      <c r="E184" s="21"/>
      <c r="F184" s="24"/>
      <c r="G184" s="21"/>
      <c r="H184" s="22"/>
      <c r="I184" s="21"/>
      <c r="J184" s="21"/>
      <c r="K184" s="21"/>
      <c r="L184" s="22"/>
      <c r="M184" s="24"/>
      <c r="N184" s="24"/>
      <c r="O184" s="24"/>
      <c r="P184" s="24"/>
      <c r="Q184" s="22"/>
      <c r="R184" s="7" t="s">
        <v>30</v>
      </c>
      <c r="U184" s="7"/>
    </row>
    <row r="185" spans="1:21" ht="15.75" x14ac:dyDescent="0.25">
      <c r="A185" s="7">
        <v>184</v>
      </c>
      <c r="B185" s="21"/>
      <c r="C185" s="21"/>
      <c r="D185" s="21"/>
      <c r="E185" s="21"/>
      <c r="F185" s="24"/>
      <c r="G185" s="21"/>
      <c r="H185" s="22"/>
      <c r="I185" s="21"/>
      <c r="J185" s="21"/>
      <c r="K185" s="21"/>
      <c r="L185" s="22"/>
      <c r="M185" s="24"/>
      <c r="N185" s="24"/>
      <c r="O185" s="24"/>
      <c r="P185" s="24"/>
      <c r="Q185" s="22"/>
      <c r="R185" s="7" t="s">
        <v>30</v>
      </c>
      <c r="U185" s="7"/>
    </row>
    <row r="186" spans="1:21" ht="15.75" x14ac:dyDescent="0.25">
      <c r="A186" s="7">
        <v>185</v>
      </c>
      <c r="B186" s="21"/>
      <c r="C186" s="21"/>
      <c r="D186" s="21"/>
      <c r="E186" s="21"/>
      <c r="F186" s="24"/>
      <c r="G186" s="21"/>
      <c r="H186" s="22"/>
      <c r="I186" s="21"/>
      <c r="J186" s="21"/>
      <c r="K186" s="21"/>
      <c r="L186" s="22"/>
      <c r="M186" s="24"/>
      <c r="N186" s="24"/>
      <c r="O186" s="24"/>
      <c r="P186" s="24"/>
      <c r="Q186" s="22"/>
      <c r="R186" s="7" t="s">
        <v>30</v>
      </c>
      <c r="U186" s="7"/>
    </row>
    <row r="187" spans="1:21" ht="15.75" x14ac:dyDescent="0.25">
      <c r="A187" s="7">
        <v>186</v>
      </c>
      <c r="B187" s="21"/>
      <c r="C187" s="21"/>
      <c r="D187" s="21"/>
      <c r="E187" s="21"/>
      <c r="F187" s="24"/>
      <c r="G187" s="21"/>
      <c r="H187" s="22"/>
      <c r="I187" s="21"/>
      <c r="J187" s="21"/>
      <c r="K187" s="21"/>
      <c r="L187" s="22"/>
      <c r="M187" s="24"/>
      <c r="N187" s="24"/>
      <c r="O187" s="24"/>
      <c r="P187" s="24"/>
      <c r="Q187" s="22"/>
      <c r="R187" s="7" t="s">
        <v>30</v>
      </c>
      <c r="U187" s="7"/>
    </row>
    <row r="188" spans="1:21" ht="15.75" x14ac:dyDescent="0.25">
      <c r="A188" s="7">
        <v>187</v>
      </c>
      <c r="B188" s="21"/>
      <c r="C188" s="21"/>
      <c r="D188" s="21"/>
      <c r="E188" s="21"/>
      <c r="F188" s="24"/>
      <c r="G188" s="21"/>
      <c r="H188" s="22"/>
      <c r="I188" s="21"/>
      <c r="J188" s="21"/>
      <c r="K188" s="21"/>
      <c r="L188" s="22"/>
      <c r="M188" s="24"/>
      <c r="N188" s="24"/>
      <c r="O188" s="24"/>
      <c r="P188" s="24"/>
      <c r="Q188" s="22"/>
      <c r="R188" s="7" t="s">
        <v>30</v>
      </c>
      <c r="U188" s="7"/>
    </row>
    <row r="189" spans="1:21" ht="15.75" x14ac:dyDescent="0.25">
      <c r="A189" s="7">
        <v>188</v>
      </c>
      <c r="B189" s="21"/>
      <c r="C189" s="21"/>
      <c r="D189" s="21"/>
      <c r="E189" s="21"/>
      <c r="F189" s="24"/>
      <c r="G189" s="21"/>
      <c r="H189" s="22"/>
      <c r="I189" s="21"/>
      <c r="J189" s="21"/>
      <c r="K189" s="21"/>
      <c r="L189" s="22"/>
      <c r="M189" s="24"/>
      <c r="N189" s="24"/>
      <c r="O189" s="24"/>
      <c r="P189" s="24"/>
      <c r="Q189" s="22"/>
      <c r="R189" s="7" t="s">
        <v>30</v>
      </c>
      <c r="U189" s="7"/>
    </row>
    <row r="190" spans="1:21" ht="15.75" x14ac:dyDescent="0.25">
      <c r="A190" s="7">
        <v>189</v>
      </c>
      <c r="B190" s="21"/>
      <c r="C190" s="21"/>
      <c r="D190" s="21"/>
      <c r="E190" s="21"/>
      <c r="F190" s="24"/>
      <c r="G190" s="21"/>
      <c r="H190" s="22"/>
      <c r="I190" s="21"/>
      <c r="J190" s="21"/>
      <c r="K190" s="21"/>
      <c r="L190" s="22"/>
      <c r="M190" s="24"/>
      <c r="N190" s="24"/>
      <c r="O190" s="24"/>
      <c r="P190" s="24"/>
      <c r="Q190" s="22"/>
      <c r="R190" s="7" t="s">
        <v>30</v>
      </c>
      <c r="U190" s="7"/>
    </row>
    <row r="191" spans="1:21" ht="15.75" x14ac:dyDescent="0.25">
      <c r="A191" s="7">
        <v>190</v>
      </c>
      <c r="B191" s="21"/>
      <c r="C191" s="21"/>
      <c r="D191" s="21"/>
      <c r="E191" s="21"/>
      <c r="F191" s="24"/>
      <c r="G191" s="21"/>
      <c r="H191" s="22"/>
      <c r="I191" s="21"/>
      <c r="J191" s="21"/>
      <c r="K191" s="21"/>
      <c r="L191" s="22"/>
      <c r="M191" s="24"/>
      <c r="N191" s="24"/>
      <c r="O191" s="24"/>
      <c r="P191" s="24"/>
      <c r="Q191" s="22"/>
      <c r="R191" s="7" t="s">
        <v>30</v>
      </c>
      <c r="U191" s="7"/>
    </row>
    <row r="192" spans="1:21" ht="15.75" x14ac:dyDescent="0.25">
      <c r="A192" s="7">
        <v>191</v>
      </c>
      <c r="B192" s="21"/>
      <c r="C192" s="21"/>
      <c r="D192" s="21"/>
      <c r="E192" s="21"/>
      <c r="F192" s="24"/>
      <c r="G192" s="21"/>
      <c r="H192" s="22"/>
      <c r="I192" s="21"/>
      <c r="J192" s="21"/>
      <c r="K192" s="21"/>
      <c r="L192" s="22"/>
      <c r="M192" s="24"/>
      <c r="N192" s="24"/>
      <c r="O192" s="24"/>
      <c r="P192" s="24"/>
      <c r="Q192" s="22"/>
      <c r="R192" s="7" t="s">
        <v>30</v>
      </c>
      <c r="U192" s="7"/>
    </row>
    <row r="193" spans="1:21" ht="15.75" x14ac:dyDescent="0.25">
      <c r="A193" s="7">
        <v>192</v>
      </c>
      <c r="B193" s="21"/>
      <c r="C193" s="21"/>
      <c r="D193" s="21"/>
      <c r="E193" s="21"/>
      <c r="F193" s="24"/>
      <c r="G193" s="21"/>
      <c r="H193" s="22"/>
      <c r="I193" s="21"/>
      <c r="J193" s="21"/>
      <c r="K193" s="21"/>
      <c r="L193" s="22"/>
      <c r="M193" s="24"/>
      <c r="N193" s="24"/>
      <c r="O193" s="24"/>
      <c r="P193" s="24"/>
      <c r="Q193" s="22"/>
      <c r="R193" s="7" t="s">
        <v>30</v>
      </c>
      <c r="U193" s="7"/>
    </row>
    <row r="194" spans="1:21" ht="15.75" x14ac:dyDescent="0.25">
      <c r="A194" s="7">
        <v>193</v>
      </c>
      <c r="B194" s="21"/>
      <c r="C194" s="21"/>
      <c r="D194" s="21"/>
      <c r="E194" s="21"/>
      <c r="F194" s="24"/>
      <c r="G194" s="21"/>
      <c r="H194" s="22"/>
      <c r="I194" s="21"/>
      <c r="J194" s="21"/>
      <c r="K194" s="21"/>
      <c r="L194" s="22"/>
      <c r="M194" s="24"/>
      <c r="N194" s="24"/>
      <c r="O194" s="24"/>
      <c r="P194" s="24"/>
      <c r="Q194" s="22"/>
      <c r="R194" s="7" t="s">
        <v>30</v>
      </c>
      <c r="U194" s="7"/>
    </row>
    <row r="195" spans="1:21" ht="15.75" x14ac:dyDescent="0.25">
      <c r="A195" s="7">
        <v>194</v>
      </c>
      <c r="B195" s="21"/>
      <c r="C195" s="21"/>
      <c r="D195" s="21"/>
      <c r="E195" s="21"/>
      <c r="F195" s="24"/>
      <c r="G195" s="21"/>
      <c r="H195" s="22"/>
      <c r="I195" s="21"/>
      <c r="J195" s="21"/>
      <c r="K195" s="21"/>
      <c r="L195" s="22"/>
      <c r="M195" s="24"/>
      <c r="N195" s="24"/>
      <c r="O195" s="24"/>
      <c r="P195" s="24"/>
      <c r="Q195" s="22"/>
      <c r="R195" s="7" t="s">
        <v>30</v>
      </c>
      <c r="U195" s="7"/>
    </row>
    <row r="196" spans="1:21" ht="15.75" x14ac:dyDescent="0.25">
      <c r="A196" s="7">
        <v>195</v>
      </c>
      <c r="B196" s="21"/>
      <c r="C196" s="21"/>
      <c r="D196" s="21"/>
      <c r="E196" s="21"/>
      <c r="F196" s="24"/>
      <c r="G196" s="21"/>
      <c r="H196" s="22"/>
      <c r="I196" s="21"/>
      <c r="J196" s="21"/>
      <c r="K196" s="21"/>
      <c r="L196" s="22"/>
      <c r="M196" s="24"/>
      <c r="N196" s="24"/>
      <c r="O196" s="24"/>
      <c r="P196" s="24"/>
      <c r="Q196" s="22"/>
      <c r="R196" s="7" t="s">
        <v>30</v>
      </c>
      <c r="U196" s="7"/>
    </row>
    <row r="197" spans="1:21" ht="15.75" x14ac:dyDescent="0.25">
      <c r="A197" s="7">
        <v>196</v>
      </c>
      <c r="B197" s="21"/>
      <c r="C197" s="21"/>
      <c r="D197" s="21"/>
      <c r="E197" s="21"/>
      <c r="F197" s="24"/>
      <c r="G197" s="21"/>
      <c r="H197" s="22"/>
      <c r="I197" s="21"/>
      <c r="J197" s="21"/>
      <c r="K197" s="21"/>
      <c r="L197" s="22"/>
      <c r="M197" s="24"/>
      <c r="N197" s="24"/>
      <c r="O197" s="24"/>
      <c r="P197" s="24"/>
      <c r="Q197" s="22"/>
      <c r="R197" s="7" t="s">
        <v>30</v>
      </c>
      <c r="U197" s="7"/>
    </row>
    <row r="198" spans="1:21" ht="15.75" x14ac:dyDescent="0.25">
      <c r="A198" s="7">
        <v>197</v>
      </c>
      <c r="B198" s="21"/>
      <c r="C198" s="21"/>
      <c r="D198" s="21"/>
      <c r="E198" s="21"/>
      <c r="F198" s="24"/>
      <c r="G198" s="21"/>
      <c r="H198" s="22"/>
      <c r="I198" s="21"/>
      <c r="J198" s="21"/>
      <c r="K198" s="21"/>
      <c r="L198" s="22"/>
      <c r="M198" s="24"/>
      <c r="N198" s="24"/>
      <c r="O198" s="24"/>
      <c r="P198" s="24"/>
      <c r="Q198" s="22"/>
      <c r="R198" s="7" t="s">
        <v>30</v>
      </c>
      <c r="U198" s="7"/>
    </row>
    <row r="199" spans="1:21" ht="15.75" x14ac:dyDescent="0.25">
      <c r="A199" s="7">
        <v>198</v>
      </c>
      <c r="B199" s="21"/>
      <c r="C199" s="21"/>
      <c r="D199" s="21"/>
      <c r="E199" s="21"/>
      <c r="F199" s="24"/>
      <c r="G199" s="21"/>
      <c r="H199" s="22"/>
      <c r="I199" s="21"/>
      <c r="J199" s="21"/>
      <c r="K199" s="21"/>
      <c r="L199" s="22"/>
      <c r="M199" s="24"/>
      <c r="N199" s="24"/>
      <c r="O199" s="24"/>
      <c r="P199" s="24"/>
      <c r="Q199" s="22"/>
      <c r="R199" s="7" t="s">
        <v>30</v>
      </c>
      <c r="U199" s="7"/>
    </row>
    <row r="200" spans="1:21" ht="15.75" x14ac:dyDescent="0.25">
      <c r="A200" s="7">
        <v>199</v>
      </c>
      <c r="B200" s="21"/>
      <c r="C200" s="21"/>
      <c r="D200" s="21"/>
      <c r="E200" s="21"/>
      <c r="F200" s="24"/>
      <c r="G200" s="21"/>
      <c r="H200" s="22"/>
      <c r="I200" s="21"/>
      <c r="J200" s="21"/>
      <c r="K200" s="21"/>
      <c r="L200" s="22"/>
      <c r="M200" s="24"/>
      <c r="N200" s="24"/>
      <c r="O200" s="24"/>
      <c r="P200" s="24"/>
      <c r="Q200" s="22"/>
      <c r="R200" s="7" t="s">
        <v>30</v>
      </c>
      <c r="U200" s="7"/>
    </row>
    <row r="201" spans="1:21" ht="15.75" x14ac:dyDescent="0.25">
      <c r="A201" s="7">
        <v>200</v>
      </c>
      <c r="B201" s="21"/>
      <c r="C201" s="21"/>
      <c r="D201" s="21"/>
      <c r="E201" s="21"/>
      <c r="F201" s="24"/>
      <c r="G201" s="21"/>
      <c r="H201" s="22"/>
      <c r="I201" s="21"/>
      <c r="J201" s="21"/>
      <c r="K201" s="21"/>
      <c r="L201" s="22"/>
      <c r="M201" s="24"/>
      <c r="N201" s="24"/>
      <c r="O201" s="24"/>
      <c r="P201" s="24"/>
      <c r="Q201" s="22"/>
      <c r="R201" s="7" t="s">
        <v>30</v>
      </c>
      <c r="U201" s="7"/>
    </row>
    <row r="202" spans="1:21" ht="15.75" x14ac:dyDescent="0.25">
      <c r="A202" s="7">
        <v>201</v>
      </c>
      <c r="B202" s="21"/>
      <c r="C202" s="21"/>
      <c r="D202" s="21"/>
      <c r="E202" s="21"/>
      <c r="F202" s="24"/>
      <c r="G202" s="21"/>
      <c r="H202" s="22"/>
      <c r="I202" s="21"/>
      <c r="J202" s="21"/>
      <c r="K202" s="21"/>
      <c r="L202" s="22"/>
      <c r="M202" s="24"/>
      <c r="N202" s="24"/>
      <c r="O202" s="24"/>
      <c r="P202" s="24"/>
      <c r="Q202" s="22"/>
      <c r="R202" s="7" t="s">
        <v>30</v>
      </c>
      <c r="U202" s="7"/>
    </row>
    <row r="203" spans="1:21" ht="15.75" x14ac:dyDescent="0.25">
      <c r="A203" s="7">
        <v>202</v>
      </c>
      <c r="B203" s="21"/>
      <c r="C203" s="21"/>
      <c r="D203" s="21"/>
      <c r="E203" s="21"/>
      <c r="F203" s="24"/>
      <c r="G203" s="21"/>
      <c r="H203" s="22"/>
      <c r="I203" s="21"/>
      <c r="J203" s="21"/>
      <c r="K203" s="21"/>
      <c r="L203" s="22"/>
      <c r="M203" s="24"/>
      <c r="N203" s="24"/>
      <c r="O203" s="24"/>
      <c r="P203" s="24"/>
      <c r="Q203" s="22"/>
      <c r="R203" s="7" t="s">
        <v>30</v>
      </c>
      <c r="U203" s="7"/>
    </row>
    <row r="204" spans="1:21" ht="15.75" x14ac:dyDescent="0.25">
      <c r="A204" s="7">
        <v>203</v>
      </c>
      <c r="B204" s="21"/>
      <c r="C204" s="21"/>
      <c r="D204" s="21"/>
      <c r="E204" s="21"/>
      <c r="F204" s="24"/>
      <c r="G204" s="21"/>
      <c r="H204" s="22"/>
      <c r="I204" s="21"/>
      <c r="J204" s="21"/>
      <c r="K204" s="21"/>
      <c r="L204" s="22"/>
      <c r="M204" s="24"/>
      <c r="N204" s="24"/>
      <c r="O204" s="24"/>
      <c r="P204" s="24"/>
      <c r="Q204" s="22"/>
      <c r="R204" s="7" t="s">
        <v>30</v>
      </c>
      <c r="U204" s="7"/>
    </row>
    <row r="205" spans="1:21" ht="15.75" x14ac:dyDescent="0.25">
      <c r="A205" s="7">
        <v>204</v>
      </c>
      <c r="B205" s="21"/>
      <c r="C205" s="21"/>
      <c r="D205" s="21"/>
      <c r="E205" s="21"/>
      <c r="F205" s="24"/>
      <c r="G205" s="21"/>
      <c r="H205" s="22"/>
      <c r="I205" s="21"/>
      <c r="J205" s="21"/>
      <c r="K205" s="21"/>
      <c r="L205" s="22"/>
      <c r="M205" s="24"/>
      <c r="N205" s="24"/>
      <c r="O205" s="24"/>
      <c r="P205" s="24"/>
      <c r="Q205" s="22"/>
      <c r="R205" s="7" t="s">
        <v>30</v>
      </c>
      <c r="U205" s="7"/>
    </row>
    <row r="206" spans="1:21" ht="15.75" x14ac:dyDescent="0.25">
      <c r="A206" s="7">
        <v>205</v>
      </c>
      <c r="B206" s="21"/>
      <c r="C206" s="21"/>
      <c r="D206" s="21"/>
      <c r="E206" s="21"/>
      <c r="F206" s="24"/>
      <c r="G206" s="21"/>
      <c r="H206" s="22"/>
      <c r="I206" s="21"/>
      <c r="J206" s="21"/>
      <c r="K206" s="21"/>
      <c r="L206" s="22"/>
      <c r="M206" s="24"/>
      <c r="N206" s="24"/>
      <c r="O206" s="24"/>
      <c r="P206" s="24"/>
      <c r="Q206" s="22"/>
      <c r="R206" s="7" t="s">
        <v>30</v>
      </c>
      <c r="U206" s="7"/>
    </row>
    <row r="207" spans="1:21" ht="15.75" x14ac:dyDescent="0.25">
      <c r="A207" s="7">
        <v>206</v>
      </c>
      <c r="B207" s="21"/>
      <c r="C207" s="21"/>
      <c r="D207" s="21"/>
      <c r="E207" s="21"/>
      <c r="F207" s="24"/>
      <c r="G207" s="21"/>
      <c r="H207" s="22"/>
      <c r="I207" s="21"/>
      <c r="J207" s="21"/>
      <c r="K207" s="21"/>
      <c r="L207" s="22"/>
      <c r="M207" s="24"/>
      <c r="N207" s="24"/>
      <c r="O207" s="24"/>
      <c r="P207" s="24"/>
      <c r="Q207" s="22"/>
      <c r="R207" s="7" t="s">
        <v>30</v>
      </c>
      <c r="U207" s="7"/>
    </row>
    <row r="208" spans="1:21" ht="15.75" x14ac:dyDescent="0.25">
      <c r="A208" s="7">
        <v>207</v>
      </c>
      <c r="B208" s="21"/>
      <c r="C208" s="21"/>
      <c r="D208" s="21"/>
      <c r="E208" s="21"/>
      <c r="F208" s="24"/>
      <c r="G208" s="21"/>
      <c r="H208" s="22"/>
      <c r="I208" s="21"/>
      <c r="J208" s="21"/>
      <c r="K208" s="21"/>
      <c r="L208" s="22"/>
      <c r="M208" s="24"/>
      <c r="N208" s="24"/>
      <c r="O208" s="24"/>
      <c r="P208" s="24"/>
      <c r="Q208" s="22"/>
      <c r="R208" s="7" t="s">
        <v>30</v>
      </c>
      <c r="U208" s="7"/>
    </row>
    <row r="209" spans="1:21" ht="15.75" x14ac:dyDescent="0.25">
      <c r="A209" s="7">
        <v>208</v>
      </c>
      <c r="B209" s="21"/>
      <c r="C209" s="21"/>
      <c r="D209" s="21"/>
      <c r="E209" s="21"/>
      <c r="F209" s="24"/>
      <c r="G209" s="21"/>
      <c r="H209" s="22"/>
      <c r="I209" s="21"/>
      <c r="J209" s="21"/>
      <c r="K209" s="21"/>
      <c r="L209" s="22"/>
      <c r="M209" s="24"/>
      <c r="N209" s="24"/>
      <c r="O209" s="24"/>
      <c r="P209" s="24"/>
      <c r="Q209" s="22"/>
      <c r="R209" s="7" t="s">
        <v>30</v>
      </c>
      <c r="U209" s="7"/>
    </row>
    <row r="210" spans="1:21" ht="15.75" x14ac:dyDescent="0.25">
      <c r="A210" s="7">
        <v>209</v>
      </c>
      <c r="B210" s="21"/>
      <c r="C210" s="21"/>
      <c r="D210" s="21"/>
      <c r="E210" s="21"/>
      <c r="F210" s="24"/>
      <c r="G210" s="21"/>
      <c r="H210" s="22"/>
      <c r="I210" s="21"/>
      <c r="J210" s="21"/>
      <c r="K210" s="21"/>
      <c r="L210" s="22"/>
      <c r="M210" s="24"/>
      <c r="N210" s="24"/>
      <c r="O210" s="24"/>
      <c r="P210" s="24"/>
      <c r="Q210" s="22"/>
      <c r="R210" s="7" t="s">
        <v>30</v>
      </c>
      <c r="U210" s="7"/>
    </row>
    <row r="211" spans="1:21" ht="15.75" x14ac:dyDescent="0.25">
      <c r="A211" s="7">
        <v>210</v>
      </c>
      <c r="B211" s="21"/>
      <c r="C211" s="21"/>
      <c r="D211" s="21"/>
      <c r="E211" s="21"/>
      <c r="F211" s="24"/>
      <c r="G211" s="21"/>
      <c r="H211" s="22"/>
      <c r="I211" s="21"/>
      <c r="J211" s="21"/>
      <c r="K211" s="21"/>
      <c r="L211" s="22"/>
      <c r="M211" s="24"/>
      <c r="N211" s="24"/>
      <c r="O211" s="24"/>
      <c r="P211" s="24"/>
      <c r="Q211" s="22"/>
      <c r="R211" s="7" t="s">
        <v>30</v>
      </c>
      <c r="U211" s="7"/>
    </row>
    <row r="212" spans="1:21" ht="15.75" x14ac:dyDescent="0.25">
      <c r="A212" s="7">
        <v>211</v>
      </c>
      <c r="B212" s="21"/>
      <c r="C212" s="21"/>
      <c r="D212" s="21"/>
      <c r="E212" s="21"/>
      <c r="F212" s="24"/>
      <c r="G212" s="21"/>
      <c r="H212" s="22"/>
      <c r="I212" s="21"/>
      <c r="J212" s="21"/>
      <c r="K212" s="21"/>
      <c r="L212" s="22"/>
      <c r="M212" s="24"/>
      <c r="N212" s="24"/>
      <c r="O212" s="24"/>
      <c r="P212" s="24"/>
      <c r="Q212" s="22"/>
      <c r="R212" s="7" t="s">
        <v>30</v>
      </c>
      <c r="U212" s="7"/>
    </row>
    <row r="213" spans="1:21" ht="15.75" x14ac:dyDescent="0.25">
      <c r="A213" s="7">
        <v>212</v>
      </c>
      <c r="B213" s="21"/>
      <c r="C213" s="21"/>
      <c r="D213" s="21"/>
      <c r="E213" s="21"/>
      <c r="F213" s="24"/>
      <c r="G213" s="21"/>
      <c r="H213" s="22"/>
      <c r="I213" s="21"/>
      <c r="J213" s="21"/>
      <c r="K213" s="21"/>
      <c r="L213" s="22"/>
      <c r="M213" s="24"/>
      <c r="N213" s="24"/>
      <c r="O213" s="24"/>
      <c r="P213" s="24"/>
      <c r="Q213" s="22"/>
      <c r="R213" s="7" t="s">
        <v>30</v>
      </c>
      <c r="U213" s="7"/>
    </row>
    <row r="214" spans="1:21" ht="15.75" x14ac:dyDescent="0.25">
      <c r="A214" s="7">
        <v>213</v>
      </c>
      <c r="B214" s="21"/>
      <c r="C214" s="21"/>
      <c r="D214" s="21"/>
      <c r="E214" s="21"/>
      <c r="F214" s="24"/>
      <c r="G214" s="21"/>
      <c r="H214" s="22"/>
      <c r="I214" s="21"/>
      <c r="J214" s="21"/>
      <c r="K214" s="21"/>
      <c r="L214" s="22"/>
      <c r="M214" s="24"/>
      <c r="N214" s="24"/>
      <c r="O214" s="24"/>
      <c r="P214" s="24"/>
      <c r="Q214" s="22"/>
      <c r="R214" s="7" t="s">
        <v>30</v>
      </c>
      <c r="U214" s="7"/>
    </row>
    <row r="215" spans="1:21" ht="15.75" x14ac:dyDescent="0.25">
      <c r="A215" s="7">
        <v>214</v>
      </c>
      <c r="B215" s="21"/>
      <c r="C215" s="21"/>
      <c r="D215" s="21"/>
      <c r="E215" s="21"/>
      <c r="F215" s="24"/>
      <c r="G215" s="21"/>
      <c r="H215" s="22"/>
      <c r="I215" s="21"/>
      <c r="J215" s="21"/>
      <c r="K215" s="21"/>
      <c r="L215" s="22"/>
      <c r="M215" s="24"/>
      <c r="N215" s="24"/>
      <c r="O215" s="24"/>
      <c r="P215" s="24"/>
      <c r="Q215" s="22"/>
      <c r="R215" s="7" t="s">
        <v>30</v>
      </c>
      <c r="U215" s="7"/>
    </row>
    <row r="216" spans="1:21" ht="15.75" x14ac:dyDescent="0.25">
      <c r="A216" s="7">
        <v>215</v>
      </c>
      <c r="B216" s="21"/>
      <c r="C216" s="21"/>
      <c r="D216" s="21"/>
      <c r="E216" s="21"/>
      <c r="F216" s="24"/>
      <c r="G216" s="21"/>
      <c r="H216" s="22"/>
      <c r="I216" s="21"/>
      <c r="J216" s="21"/>
      <c r="K216" s="21"/>
      <c r="L216" s="22"/>
      <c r="M216" s="24"/>
      <c r="N216" s="24"/>
      <c r="O216" s="24"/>
      <c r="P216" s="24"/>
      <c r="Q216" s="22"/>
      <c r="R216" s="7" t="s">
        <v>30</v>
      </c>
      <c r="U216" s="7"/>
    </row>
    <row r="217" spans="1:21" ht="15.75" x14ac:dyDescent="0.25">
      <c r="A217" s="7">
        <v>216</v>
      </c>
      <c r="B217" s="21"/>
      <c r="C217" s="21"/>
      <c r="D217" s="21"/>
      <c r="E217" s="21"/>
      <c r="F217" s="24"/>
      <c r="G217" s="21"/>
      <c r="H217" s="22"/>
      <c r="I217" s="21"/>
      <c r="J217" s="21"/>
      <c r="K217" s="21"/>
      <c r="L217" s="22"/>
      <c r="M217" s="24"/>
      <c r="N217" s="24"/>
      <c r="O217" s="24"/>
      <c r="P217" s="24"/>
      <c r="Q217" s="22"/>
      <c r="R217" s="7" t="s">
        <v>30</v>
      </c>
      <c r="U217" s="7"/>
    </row>
    <row r="218" spans="1:21" ht="15.75" x14ac:dyDescent="0.25">
      <c r="A218" s="7">
        <v>217</v>
      </c>
      <c r="B218" s="21"/>
      <c r="C218" s="21"/>
      <c r="D218" s="21"/>
      <c r="E218" s="21"/>
      <c r="F218" s="24"/>
      <c r="G218" s="21"/>
      <c r="H218" s="22"/>
      <c r="I218" s="21"/>
      <c r="J218" s="21"/>
      <c r="K218" s="21"/>
      <c r="L218" s="22"/>
      <c r="M218" s="24"/>
      <c r="N218" s="24"/>
      <c r="O218" s="24"/>
      <c r="P218" s="24"/>
      <c r="Q218" s="22"/>
      <c r="R218" s="7" t="s">
        <v>30</v>
      </c>
      <c r="U218" s="7"/>
    </row>
    <row r="219" spans="1:21" ht="15.75" x14ac:dyDescent="0.25">
      <c r="A219" s="7">
        <v>218</v>
      </c>
      <c r="B219" s="21"/>
      <c r="C219" s="21"/>
      <c r="D219" s="21"/>
      <c r="E219" s="21"/>
      <c r="F219" s="24"/>
      <c r="G219" s="21"/>
      <c r="H219" s="22"/>
      <c r="I219" s="21"/>
      <c r="J219" s="21"/>
      <c r="K219" s="21"/>
      <c r="L219" s="22"/>
      <c r="M219" s="24"/>
      <c r="N219" s="24"/>
      <c r="O219" s="24"/>
      <c r="P219" s="24"/>
      <c r="Q219" s="22"/>
      <c r="R219" s="7" t="s">
        <v>30</v>
      </c>
      <c r="U219" s="7"/>
    </row>
    <row r="220" spans="1:21" ht="15.75" x14ac:dyDescent="0.25">
      <c r="A220" s="7">
        <v>219</v>
      </c>
      <c r="B220" s="21"/>
      <c r="C220" s="21"/>
      <c r="D220" s="21"/>
      <c r="E220" s="21"/>
      <c r="F220" s="24"/>
      <c r="G220" s="21"/>
      <c r="H220" s="22"/>
      <c r="I220" s="21"/>
      <c r="J220" s="21"/>
      <c r="K220" s="21"/>
      <c r="L220" s="22"/>
      <c r="M220" s="24"/>
      <c r="N220" s="24"/>
      <c r="O220" s="24"/>
      <c r="P220" s="24"/>
      <c r="Q220" s="22"/>
      <c r="R220" s="7" t="s">
        <v>30</v>
      </c>
      <c r="U220" s="7"/>
    </row>
    <row r="221" spans="1:21" ht="15.75" x14ac:dyDescent="0.25">
      <c r="A221" s="7">
        <v>220</v>
      </c>
      <c r="B221" s="21"/>
      <c r="C221" s="21"/>
      <c r="D221" s="21"/>
      <c r="E221" s="21"/>
      <c r="F221" s="24"/>
      <c r="G221" s="21"/>
      <c r="H221" s="22"/>
      <c r="I221" s="21"/>
      <c r="J221" s="21"/>
      <c r="K221" s="21"/>
      <c r="L221" s="22"/>
      <c r="M221" s="24"/>
      <c r="N221" s="24"/>
      <c r="O221" s="24"/>
      <c r="P221" s="24"/>
      <c r="Q221" s="22"/>
      <c r="R221" s="7" t="s">
        <v>30</v>
      </c>
      <c r="U221" s="7"/>
    </row>
    <row r="222" spans="1:21" ht="15.75" x14ac:dyDescent="0.25">
      <c r="A222" s="7">
        <v>221</v>
      </c>
      <c r="B222" s="21"/>
      <c r="C222" s="21"/>
      <c r="D222" s="21"/>
      <c r="E222" s="21"/>
      <c r="F222" s="24"/>
      <c r="G222" s="21"/>
      <c r="H222" s="22"/>
      <c r="I222" s="21"/>
      <c r="J222" s="21"/>
      <c r="K222" s="21"/>
      <c r="L222" s="22"/>
      <c r="M222" s="24"/>
      <c r="N222" s="24"/>
      <c r="O222" s="24"/>
      <c r="P222" s="24"/>
      <c r="Q222" s="22"/>
      <c r="R222" s="7" t="s">
        <v>30</v>
      </c>
      <c r="U222" s="7"/>
    </row>
    <row r="223" spans="1:21" ht="15.75" x14ac:dyDescent="0.25">
      <c r="A223" s="7">
        <v>222</v>
      </c>
      <c r="B223" s="21"/>
      <c r="C223" s="21"/>
      <c r="D223" s="21"/>
      <c r="E223" s="21"/>
      <c r="F223" s="24"/>
      <c r="G223" s="21"/>
      <c r="H223" s="22"/>
      <c r="I223" s="21"/>
      <c r="J223" s="21"/>
      <c r="K223" s="21"/>
      <c r="L223" s="22"/>
      <c r="M223" s="24"/>
      <c r="N223" s="24"/>
      <c r="O223" s="24"/>
      <c r="P223" s="24"/>
      <c r="Q223" s="22"/>
      <c r="R223" s="7" t="s">
        <v>30</v>
      </c>
      <c r="U223" s="7"/>
    </row>
    <row r="224" spans="1:21" ht="15.75" x14ac:dyDescent="0.25">
      <c r="A224" s="7">
        <v>223</v>
      </c>
      <c r="B224" s="21"/>
      <c r="C224" s="21"/>
      <c r="D224" s="21"/>
      <c r="E224" s="21"/>
      <c r="F224" s="24"/>
      <c r="G224" s="21"/>
      <c r="H224" s="22"/>
      <c r="I224" s="21"/>
      <c r="J224" s="21"/>
      <c r="K224" s="21"/>
      <c r="L224" s="22"/>
      <c r="M224" s="24"/>
      <c r="N224" s="24"/>
      <c r="O224" s="24"/>
      <c r="P224" s="24"/>
      <c r="Q224" s="22"/>
      <c r="R224" s="7" t="s">
        <v>30</v>
      </c>
      <c r="U224" s="7"/>
    </row>
    <row r="225" spans="1:21" ht="15.75" x14ac:dyDescent="0.25">
      <c r="A225" s="7">
        <v>224</v>
      </c>
      <c r="B225" s="21"/>
      <c r="C225" s="21"/>
      <c r="D225" s="21"/>
      <c r="E225" s="21"/>
      <c r="F225" s="24"/>
      <c r="G225" s="21"/>
      <c r="H225" s="22"/>
      <c r="I225" s="21"/>
      <c r="J225" s="21"/>
      <c r="K225" s="21"/>
      <c r="L225" s="22"/>
      <c r="M225" s="24"/>
      <c r="N225" s="24"/>
      <c r="O225" s="24"/>
      <c r="P225" s="24"/>
      <c r="Q225" s="22"/>
      <c r="R225" s="7" t="s">
        <v>30</v>
      </c>
      <c r="U225" s="7"/>
    </row>
    <row r="226" spans="1:21" ht="15.75" x14ac:dyDescent="0.25">
      <c r="A226" s="7">
        <v>225</v>
      </c>
      <c r="B226" s="21"/>
      <c r="C226" s="21"/>
      <c r="D226" s="21"/>
      <c r="E226" s="21"/>
      <c r="F226" s="24"/>
      <c r="G226" s="21"/>
      <c r="H226" s="22"/>
      <c r="I226" s="21"/>
      <c r="J226" s="21"/>
      <c r="K226" s="21"/>
      <c r="L226" s="22"/>
      <c r="M226" s="24"/>
      <c r="N226" s="24"/>
      <c r="O226" s="24"/>
      <c r="P226" s="24"/>
      <c r="Q226" s="22"/>
      <c r="R226" s="7" t="s">
        <v>30</v>
      </c>
      <c r="U226" s="7"/>
    </row>
    <row r="227" spans="1:21" ht="15.75" x14ac:dyDescent="0.25">
      <c r="A227" s="7">
        <v>226</v>
      </c>
      <c r="B227" s="21"/>
      <c r="C227" s="21"/>
      <c r="D227" s="21"/>
      <c r="E227" s="21"/>
      <c r="F227" s="24"/>
      <c r="G227" s="21"/>
      <c r="H227" s="22"/>
      <c r="I227" s="21"/>
      <c r="J227" s="21"/>
      <c r="K227" s="21"/>
      <c r="L227" s="22"/>
      <c r="M227" s="24"/>
      <c r="N227" s="24"/>
      <c r="O227" s="24"/>
      <c r="P227" s="24"/>
      <c r="Q227" s="22"/>
      <c r="R227" s="7" t="s">
        <v>30</v>
      </c>
      <c r="U227" s="7"/>
    </row>
    <row r="228" spans="1:21" ht="15.75" x14ac:dyDescent="0.25">
      <c r="A228" s="7">
        <v>227</v>
      </c>
      <c r="B228" s="21"/>
      <c r="C228" s="21"/>
      <c r="D228" s="21"/>
      <c r="E228" s="21"/>
      <c r="F228" s="24"/>
      <c r="G228" s="21"/>
      <c r="H228" s="22"/>
      <c r="I228" s="21"/>
      <c r="J228" s="21"/>
      <c r="K228" s="21"/>
      <c r="L228" s="22"/>
      <c r="M228" s="24"/>
      <c r="N228" s="24"/>
      <c r="O228" s="24"/>
      <c r="P228" s="24"/>
      <c r="Q228" s="22"/>
      <c r="R228" s="7" t="s">
        <v>30</v>
      </c>
      <c r="U228" s="7"/>
    </row>
    <row r="229" spans="1:21" ht="15.75" x14ac:dyDescent="0.25">
      <c r="A229" s="7">
        <v>228</v>
      </c>
      <c r="B229" s="21"/>
      <c r="C229" s="21"/>
      <c r="D229" s="21"/>
      <c r="E229" s="21"/>
      <c r="F229" s="24"/>
      <c r="G229" s="21"/>
      <c r="H229" s="22"/>
      <c r="I229" s="21"/>
      <c r="J229" s="21"/>
      <c r="K229" s="21"/>
      <c r="L229" s="22"/>
      <c r="M229" s="24"/>
      <c r="N229" s="24"/>
      <c r="O229" s="24"/>
      <c r="P229" s="24"/>
      <c r="Q229" s="22"/>
      <c r="R229" s="7" t="s">
        <v>30</v>
      </c>
      <c r="U229" s="7"/>
    </row>
    <row r="230" spans="1:21" ht="15.75" x14ac:dyDescent="0.25">
      <c r="A230" s="7">
        <v>229</v>
      </c>
      <c r="B230" s="21"/>
      <c r="C230" s="21"/>
      <c r="D230" s="21"/>
      <c r="E230" s="21"/>
      <c r="F230" s="24"/>
      <c r="G230" s="21"/>
      <c r="H230" s="22"/>
      <c r="I230" s="21"/>
      <c r="J230" s="21"/>
      <c r="K230" s="21"/>
      <c r="L230" s="22"/>
      <c r="M230" s="24"/>
      <c r="N230" s="24"/>
      <c r="O230" s="24"/>
      <c r="P230" s="24"/>
      <c r="Q230" s="22"/>
      <c r="R230" s="7" t="s">
        <v>30</v>
      </c>
      <c r="U230" s="7"/>
    </row>
    <row r="231" spans="1:21" ht="15.75" x14ac:dyDescent="0.25">
      <c r="A231" s="7">
        <v>230</v>
      </c>
      <c r="B231" s="21"/>
      <c r="C231" s="21"/>
      <c r="D231" s="21"/>
      <c r="E231" s="21"/>
      <c r="F231" s="24"/>
      <c r="G231" s="21"/>
      <c r="H231" s="22"/>
      <c r="I231" s="21"/>
      <c r="J231" s="21"/>
      <c r="K231" s="21"/>
      <c r="L231" s="22"/>
      <c r="M231" s="24"/>
      <c r="N231" s="24"/>
      <c r="O231" s="24"/>
      <c r="P231" s="24"/>
      <c r="Q231" s="22"/>
      <c r="R231" s="7" t="s">
        <v>30</v>
      </c>
      <c r="U231" s="7"/>
    </row>
    <row r="232" spans="1:21" ht="15.75" x14ac:dyDescent="0.25">
      <c r="A232" s="7">
        <v>231</v>
      </c>
      <c r="B232" s="21"/>
      <c r="C232" s="21"/>
      <c r="D232" s="21"/>
      <c r="E232" s="21"/>
      <c r="F232" s="24"/>
      <c r="G232" s="21"/>
      <c r="H232" s="22"/>
      <c r="I232" s="21"/>
      <c r="J232" s="21"/>
      <c r="K232" s="21"/>
      <c r="L232" s="22"/>
      <c r="M232" s="24"/>
      <c r="N232" s="24"/>
      <c r="O232" s="24"/>
      <c r="P232" s="24"/>
      <c r="Q232" s="22"/>
      <c r="R232" s="7" t="s">
        <v>30</v>
      </c>
      <c r="U232" s="7"/>
    </row>
    <row r="233" spans="1:21" ht="15.75" x14ac:dyDescent="0.25">
      <c r="A233" s="7">
        <v>232</v>
      </c>
      <c r="B233" s="21"/>
      <c r="C233" s="21"/>
      <c r="D233" s="21"/>
      <c r="E233" s="21"/>
      <c r="F233" s="24"/>
      <c r="G233" s="21"/>
      <c r="H233" s="22"/>
      <c r="I233" s="21"/>
      <c r="J233" s="21"/>
      <c r="K233" s="21"/>
      <c r="L233" s="22"/>
      <c r="M233" s="24"/>
      <c r="N233" s="24"/>
      <c r="O233" s="24"/>
      <c r="P233" s="24"/>
      <c r="Q233" s="22"/>
      <c r="R233" s="7" t="s">
        <v>30</v>
      </c>
      <c r="U233" s="7"/>
    </row>
    <row r="234" spans="1:21" ht="15.75" x14ac:dyDescent="0.25">
      <c r="A234" s="7">
        <v>233</v>
      </c>
      <c r="B234" s="21"/>
      <c r="C234" s="21"/>
      <c r="D234" s="21"/>
      <c r="E234" s="21"/>
      <c r="F234" s="24"/>
      <c r="G234" s="21"/>
      <c r="H234" s="22"/>
      <c r="I234" s="21"/>
      <c r="J234" s="21"/>
      <c r="K234" s="21"/>
      <c r="L234" s="22"/>
      <c r="M234" s="24"/>
      <c r="N234" s="24"/>
      <c r="O234" s="24"/>
      <c r="P234" s="24"/>
      <c r="Q234" s="22"/>
      <c r="R234" s="7" t="s">
        <v>30</v>
      </c>
      <c r="U234" s="7"/>
    </row>
    <row r="235" spans="1:21" ht="15.75" x14ac:dyDescent="0.25">
      <c r="A235" s="7">
        <v>234</v>
      </c>
      <c r="B235" s="21"/>
      <c r="C235" s="21"/>
      <c r="D235" s="21"/>
      <c r="E235" s="21"/>
      <c r="F235" s="24"/>
      <c r="G235" s="21"/>
      <c r="H235" s="22"/>
      <c r="I235" s="21"/>
      <c r="J235" s="21"/>
      <c r="K235" s="21"/>
      <c r="L235" s="22"/>
      <c r="M235" s="24"/>
      <c r="N235" s="24"/>
      <c r="O235" s="24"/>
      <c r="P235" s="24"/>
      <c r="Q235" s="22"/>
      <c r="R235" s="7" t="s">
        <v>30</v>
      </c>
      <c r="U235" s="7"/>
    </row>
    <row r="236" spans="1:21" ht="15.75" x14ac:dyDescent="0.25">
      <c r="A236" s="7">
        <v>235</v>
      </c>
      <c r="B236" s="21"/>
      <c r="C236" s="21"/>
      <c r="D236" s="21"/>
      <c r="E236" s="21"/>
      <c r="F236" s="24"/>
      <c r="G236" s="21"/>
      <c r="H236" s="22"/>
      <c r="I236" s="21"/>
      <c r="J236" s="21"/>
      <c r="K236" s="21"/>
      <c r="L236" s="22"/>
      <c r="M236" s="24"/>
      <c r="N236" s="24"/>
      <c r="O236" s="24"/>
      <c r="P236" s="24"/>
      <c r="Q236" s="22"/>
      <c r="R236" s="7" t="s">
        <v>30</v>
      </c>
      <c r="U236" s="7"/>
    </row>
    <row r="237" spans="1:21" ht="15.75" x14ac:dyDescent="0.25">
      <c r="A237" s="7">
        <v>236</v>
      </c>
      <c r="B237" s="21"/>
      <c r="C237" s="21"/>
      <c r="D237" s="21"/>
      <c r="E237" s="21"/>
      <c r="F237" s="24"/>
      <c r="G237" s="21"/>
      <c r="H237" s="22"/>
      <c r="I237" s="21"/>
      <c r="J237" s="21"/>
      <c r="K237" s="21"/>
      <c r="L237" s="22"/>
      <c r="M237" s="24"/>
      <c r="N237" s="24"/>
      <c r="O237" s="24"/>
      <c r="P237" s="24"/>
      <c r="Q237" s="22"/>
      <c r="R237" s="7" t="s">
        <v>30</v>
      </c>
      <c r="U237" s="7"/>
    </row>
    <row r="238" spans="1:21" ht="15.75" x14ac:dyDescent="0.25">
      <c r="A238" s="7">
        <v>237</v>
      </c>
      <c r="B238" s="21"/>
      <c r="C238" s="21"/>
      <c r="D238" s="21"/>
      <c r="E238" s="21"/>
      <c r="F238" s="24"/>
      <c r="G238" s="21"/>
      <c r="H238" s="22"/>
      <c r="I238" s="21"/>
      <c r="J238" s="21"/>
      <c r="K238" s="21"/>
      <c r="L238" s="22"/>
      <c r="M238" s="24"/>
      <c r="N238" s="24"/>
      <c r="O238" s="24"/>
      <c r="P238" s="24"/>
      <c r="Q238" s="22"/>
      <c r="R238" s="7" t="s">
        <v>30</v>
      </c>
      <c r="U238" s="7"/>
    </row>
    <row r="239" spans="1:21" ht="15.75" x14ac:dyDescent="0.25">
      <c r="A239" s="7">
        <v>238</v>
      </c>
      <c r="B239" s="21"/>
      <c r="C239" s="21"/>
      <c r="D239" s="21"/>
      <c r="E239" s="21"/>
      <c r="F239" s="24"/>
      <c r="G239" s="21"/>
      <c r="H239" s="22"/>
      <c r="I239" s="21"/>
      <c r="J239" s="21"/>
      <c r="K239" s="21"/>
      <c r="L239" s="22"/>
      <c r="M239" s="24"/>
      <c r="N239" s="24"/>
      <c r="O239" s="24"/>
      <c r="P239" s="24"/>
      <c r="Q239" s="22"/>
      <c r="R239" s="7" t="s">
        <v>30</v>
      </c>
      <c r="U239" s="7"/>
    </row>
    <row r="240" spans="1:21" ht="15.75" x14ac:dyDescent="0.25">
      <c r="A240" s="7">
        <v>239</v>
      </c>
      <c r="B240" s="21"/>
      <c r="C240" s="21"/>
      <c r="D240" s="21"/>
      <c r="E240" s="21"/>
      <c r="F240" s="24"/>
      <c r="G240" s="21"/>
      <c r="H240" s="22"/>
      <c r="I240" s="21"/>
      <c r="J240" s="21"/>
      <c r="K240" s="21"/>
      <c r="L240" s="22"/>
      <c r="M240" s="24"/>
      <c r="N240" s="24"/>
      <c r="O240" s="24"/>
      <c r="P240" s="24"/>
      <c r="Q240" s="22"/>
      <c r="R240" s="7" t="s">
        <v>30</v>
      </c>
      <c r="U240" s="7"/>
    </row>
    <row r="241" spans="1:21" ht="15.75" x14ac:dyDescent="0.25">
      <c r="A241" s="7">
        <v>240</v>
      </c>
      <c r="B241" s="21"/>
      <c r="C241" s="21"/>
      <c r="D241" s="21"/>
      <c r="E241" s="21"/>
      <c r="F241" s="24"/>
      <c r="G241" s="21"/>
      <c r="H241" s="22"/>
      <c r="I241" s="21"/>
      <c r="J241" s="21"/>
      <c r="K241" s="21"/>
      <c r="L241" s="22"/>
      <c r="M241" s="24"/>
      <c r="N241" s="24"/>
      <c r="O241" s="24"/>
      <c r="P241" s="24"/>
      <c r="Q241" s="22"/>
      <c r="R241" s="7" t="s">
        <v>30</v>
      </c>
      <c r="U241" s="7"/>
    </row>
    <row r="242" spans="1:21" ht="15.75" x14ac:dyDescent="0.25">
      <c r="A242" s="7">
        <v>241</v>
      </c>
      <c r="B242" s="21"/>
      <c r="C242" s="21"/>
      <c r="D242" s="21"/>
      <c r="E242" s="21"/>
      <c r="F242" s="24"/>
      <c r="G242" s="21"/>
      <c r="H242" s="22"/>
      <c r="I242" s="21"/>
      <c r="J242" s="21"/>
      <c r="K242" s="21"/>
      <c r="L242" s="22"/>
      <c r="M242" s="24"/>
      <c r="N242" s="24"/>
      <c r="O242" s="24"/>
      <c r="P242" s="24"/>
      <c r="Q242" s="22"/>
      <c r="R242" s="7" t="s">
        <v>30</v>
      </c>
      <c r="U242" s="7"/>
    </row>
    <row r="243" spans="1:21" ht="15.75" x14ac:dyDescent="0.25">
      <c r="A243" s="7">
        <v>242</v>
      </c>
      <c r="B243" s="21"/>
      <c r="C243" s="21"/>
      <c r="D243" s="21"/>
      <c r="E243" s="21"/>
      <c r="F243" s="24"/>
      <c r="G243" s="21"/>
      <c r="H243" s="22"/>
      <c r="I243" s="21"/>
      <c r="J243" s="21"/>
      <c r="K243" s="21"/>
      <c r="L243" s="22"/>
      <c r="M243" s="24"/>
      <c r="N243" s="24"/>
      <c r="O243" s="24"/>
      <c r="P243" s="24"/>
      <c r="Q243" s="22"/>
      <c r="R243" s="7" t="s">
        <v>30</v>
      </c>
      <c r="U243" s="7"/>
    </row>
    <row r="244" spans="1:21" ht="15.75" x14ac:dyDescent="0.25">
      <c r="A244" s="7">
        <v>243</v>
      </c>
      <c r="B244" s="21"/>
      <c r="C244" s="21"/>
      <c r="D244" s="21"/>
      <c r="E244" s="21"/>
      <c r="F244" s="24"/>
      <c r="G244" s="21"/>
      <c r="H244" s="22"/>
      <c r="I244" s="21"/>
      <c r="J244" s="21"/>
      <c r="K244" s="21"/>
      <c r="L244" s="22"/>
      <c r="M244" s="24"/>
      <c r="N244" s="24"/>
      <c r="O244" s="24"/>
      <c r="P244" s="24"/>
      <c r="Q244" s="22"/>
      <c r="R244" s="7" t="s">
        <v>30</v>
      </c>
      <c r="U244" s="7"/>
    </row>
    <row r="245" spans="1:21" ht="15.75" x14ac:dyDescent="0.25">
      <c r="A245" s="7">
        <v>244</v>
      </c>
      <c r="B245" s="21"/>
      <c r="C245" s="21"/>
      <c r="D245" s="21"/>
      <c r="E245" s="21"/>
      <c r="F245" s="24"/>
      <c r="G245" s="21"/>
      <c r="H245" s="22"/>
      <c r="I245" s="21"/>
      <c r="J245" s="21"/>
      <c r="K245" s="21"/>
      <c r="L245" s="22"/>
      <c r="M245" s="24"/>
      <c r="N245" s="24"/>
      <c r="O245" s="24"/>
      <c r="P245" s="24"/>
      <c r="Q245" s="22"/>
      <c r="R245" s="7" t="s">
        <v>30</v>
      </c>
      <c r="U245" s="7"/>
    </row>
    <row r="246" spans="1:21" ht="15.75" x14ac:dyDescent="0.25">
      <c r="A246" s="7">
        <v>245</v>
      </c>
      <c r="B246" s="21"/>
      <c r="C246" s="21"/>
      <c r="D246" s="21"/>
      <c r="E246" s="21"/>
      <c r="F246" s="24"/>
      <c r="G246" s="21"/>
      <c r="H246" s="22"/>
      <c r="I246" s="21"/>
      <c r="J246" s="21"/>
      <c r="K246" s="21"/>
      <c r="L246" s="22"/>
      <c r="M246" s="24"/>
      <c r="N246" s="24"/>
      <c r="O246" s="24"/>
      <c r="P246" s="24"/>
      <c r="Q246" s="22"/>
      <c r="R246" s="7" t="s">
        <v>30</v>
      </c>
      <c r="U246" s="7"/>
    </row>
    <row r="247" spans="1:21" ht="15.75" x14ac:dyDescent="0.25">
      <c r="A247" s="7">
        <v>246</v>
      </c>
      <c r="B247" s="21"/>
      <c r="C247" s="21"/>
      <c r="D247" s="21"/>
      <c r="E247" s="21"/>
      <c r="F247" s="24"/>
      <c r="G247" s="21"/>
      <c r="H247" s="22"/>
      <c r="I247" s="21"/>
      <c r="J247" s="21"/>
      <c r="K247" s="21"/>
      <c r="L247" s="22"/>
      <c r="M247" s="24"/>
      <c r="N247" s="24"/>
      <c r="O247" s="24"/>
      <c r="P247" s="24"/>
      <c r="Q247" s="22"/>
      <c r="R247" s="7" t="s">
        <v>30</v>
      </c>
      <c r="U247" s="7"/>
    </row>
    <row r="248" spans="1:21" ht="15.75" x14ac:dyDescent="0.25">
      <c r="A248" s="7">
        <v>247</v>
      </c>
      <c r="B248" s="21"/>
      <c r="C248" s="21"/>
      <c r="D248" s="21"/>
      <c r="E248" s="21"/>
      <c r="F248" s="24"/>
      <c r="G248" s="21"/>
      <c r="H248" s="22"/>
      <c r="I248" s="21"/>
      <c r="J248" s="21"/>
      <c r="K248" s="21"/>
      <c r="L248" s="22"/>
      <c r="M248" s="24"/>
      <c r="N248" s="24"/>
      <c r="O248" s="24"/>
      <c r="P248" s="24"/>
      <c r="Q248" s="22"/>
      <c r="R248" s="7" t="s">
        <v>30</v>
      </c>
      <c r="U248" s="7"/>
    </row>
    <row r="249" spans="1:21" ht="15.75" x14ac:dyDescent="0.25">
      <c r="A249" s="7">
        <v>248</v>
      </c>
      <c r="B249" s="21"/>
      <c r="C249" s="21"/>
      <c r="D249" s="21"/>
      <c r="E249" s="21"/>
      <c r="F249" s="24"/>
      <c r="G249" s="21"/>
      <c r="H249" s="22"/>
      <c r="I249" s="21"/>
      <c r="J249" s="21"/>
      <c r="K249" s="21"/>
      <c r="L249" s="22"/>
      <c r="M249" s="24"/>
      <c r="N249" s="24"/>
      <c r="O249" s="24"/>
      <c r="P249" s="24"/>
      <c r="Q249" s="22"/>
      <c r="R249" s="7" t="s">
        <v>30</v>
      </c>
      <c r="U249" s="7"/>
    </row>
    <row r="250" spans="1:21" ht="15.75" x14ac:dyDescent="0.25">
      <c r="A250" s="7">
        <v>249</v>
      </c>
      <c r="B250" s="21"/>
      <c r="C250" s="21"/>
      <c r="D250" s="21"/>
      <c r="E250" s="21"/>
      <c r="F250" s="24"/>
      <c r="G250" s="21"/>
      <c r="H250" s="22"/>
      <c r="I250" s="21"/>
      <c r="J250" s="21"/>
      <c r="K250" s="21"/>
      <c r="L250" s="22"/>
      <c r="M250" s="24"/>
      <c r="N250" s="24"/>
      <c r="O250" s="24"/>
      <c r="P250" s="24"/>
      <c r="Q250" s="22"/>
      <c r="R250" s="7" t="s">
        <v>30</v>
      </c>
      <c r="U250" s="7"/>
    </row>
    <row r="251" spans="1:21" ht="15.75" x14ac:dyDescent="0.25">
      <c r="A251" s="7">
        <v>250</v>
      </c>
      <c r="B251" s="21"/>
      <c r="C251" s="21"/>
      <c r="D251" s="21"/>
      <c r="E251" s="21"/>
      <c r="F251" s="24"/>
      <c r="G251" s="21"/>
      <c r="H251" s="22"/>
      <c r="I251" s="21"/>
      <c r="J251" s="21"/>
      <c r="K251" s="21"/>
      <c r="L251" s="22"/>
      <c r="M251" s="24"/>
      <c r="N251" s="24"/>
      <c r="O251" s="24"/>
      <c r="P251" s="24"/>
      <c r="Q251" s="22"/>
      <c r="R251" s="7" t="s">
        <v>30</v>
      </c>
      <c r="U251" s="7"/>
    </row>
    <row r="252" spans="1:21" ht="15.75" x14ac:dyDescent="0.25">
      <c r="A252" s="7">
        <v>251</v>
      </c>
      <c r="B252" s="21"/>
      <c r="C252" s="21"/>
      <c r="D252" s="21"/>
      <c r="E252" s="21"/>
      <c r="F252" s="24"/>
      <c r="G252" s="21"/>
      <c r="H252" s="22"/>
      <c r="I252" s="21"/>
      <c r="J252" s="21"/>
      <c r="K252" s="21"/>
      <c r="L252" s="22"/>
      <c r="M252" s="24"/>
      <c r="N252" s="24"/>
      <c r="O252" s="24"/>
      <c r="P252" s="24"/>
      <c r="Q252" s="22"/>
      <c r="R252" s="7" t="s">
        <v>30</v>
      </c>
      <c r="U252" s="7"/>
    </row>
    <row r="253" spans="1:21" ht="15.75" x14ac:dyDescent="0.25">
      <c r="A253" s="7">
        <v>252</v>
      </c>
      <c r="B253" s="21"/>
      <c r="C253" s="21"/>
      <c r="D253" s="21"/>
      <c r="E253" s="21"/>
      <c r="F253" s="24"/>
      <c r="G253" s="21"/>
      <c r="H253" s="22"/>
      <c r="I253" s="21"/>
      <c r="J253" s="21"/>
      <c r="K253" s="21"/>
      <c r="L253" s="22"/>
      <c r="M253" s="24"/>
      <c r="N253" s="24"/>
      <c r="O253" s="24"/>
      <c r="P253" s="24"/>
      <c r="Q253" s="22"/>
      <c r="R253" s="7" t="s">
        <v>30</v>
      </c>
      <c r="U253" s="7"/>
    </row>
    <row r="254" spans="1:21" ht="15.75" x14ac:dyDescent="0.25">
      <c r="A254" s="7">
        <v>253</v>
      </c>
      <c r="B254" s="21"/>
      <c r="C254" s="21"/>
      <c r="D254" s="21"/>
      <c r="E254" s="21"/>
      <c r="F254" s="24"/>
      <c r="G254" s="21"/>
      <c r="H254" s="22"/>
      <c r="I254" s="21"/>
      <c r="J254" s="21"/>
      <c r="K254" s="21"/>
      <c r="L254" s="22"/>
      <c r="M254" s="24"/>
      <c r="N254" s="24"/>
      <c r="O254" s="24"/>
      <c r="P254" s="24"/>
      <c r="Q254" s="22"/>
      <c r="R254" s="7" t="s">
        <v>30</v>
      </c>
      <c r="U254" s="7"/>
    </row>
    <row r="255" spans="1:21" ht="15.75" x14ac:dyDescent="0.25">
      <c r="A255" s="7">
        <v>254</v>
      </c>
      <c r="B255" s="21"/>
      <c r="C255" s="21"/>
      <c r="D255" s="21"/>
      <c r="E255" s="21"/>
      <c r="F255" s="24"/>
      <c r="G255" s="21"/>
      <c r="H255" s="22"/>
      <c r="I255" s="21"/>
      <c r="J255" s="21"/>
      <c r="K255" s="21"/>
      <c r="L255" s="22"/>
      <c r="M255" s="24"/>
      <c r="N255" s="24"/>
      <c r="O255" s="24"/>
      <c r="P255" s="24"/>
      <c r="Q255" s="22"/>
      <c r="R255" s="7" t="s">
        <v>30</v>
      </c>
      <c r="U255" s="7"/>
    </row>
    <row r="256" spans="1:21" ht="15.75" x14ac:dyDescent="0.25">
      <c r="A256" s="7">
        <v>255</v>
      </c>
      <c r="B256" s="21"/>
      <c r="C256" s="21"/>
      <c r="D256" s="21"/>
      <c r="E256" s="21"/>
      <c r="F256" s="24"/>
      <c r="G256" s="21"/>
      <c r="H256" s="22"/>
      <c r="I256" s="21"/>
      <c r="J256" s="21"/>
      <c r="K256" s="21"/>
      <c r="L256" s="22"/>
      <c r="M256" s="24"/>
      <c r="N256" s="24"/>
      <c r="O256" s="24"/>
      <c r="P256" s="24"/>
      <c r="Q256" s="22"/>
      <c r="R256" s="7" t="s">
        <v>30</v>
      </c>
      <c r="U256" s="7"/>
    </row>
    <row r="257" spans="1:21" ht="15.75" x14ac:dyDescent="0.25">
      <c r="A257" s="7">
        <v>256</v>
      </c>
      <c r="B257" s="21"/>
      <c r="C257" s="21"/>
      <c r="D257" s="21"/>
      <c r="E257" s="21"/>
      <c r="F257" s="24"/>
      <c r="G257" s="21"/>
      <c r="H257" s="22"/>
      <c r="I257" s="21"/>
      <c r="J257" s="21"/>
      <c r="K257" s="21"/>
      <c r="L257" s="22"/>
      <c r="M257" s="24"/>
      <c r="N257" s="24"/>
      <c r="O257" s="24"/>
      <c r="P257" s="24"/>
      <c r="Q257" s="22"/>
      <c r="R257" s="7" t="s">
        <v>30</v>
      </c>
      <c r="U257" s="7"/>
    </row>
    <row r="258" spans="1:21" ht="15.75" x14ac:dyDescent="0.25">
      <c r="A258" s="7">
        <v>257</v>
      </c>
      <c r="B258" s="21"/>
      <c r="C258" s="21"/>
      <c r="D258" s="21"/>
      <c r="E258" s="21"/>
      <c r="F258" s="24"/>
      <c r="G258" s="21"/>
      <c r="H258" s="22"/>
      <c r="I258" s="21"/>
      <c r="J258" s="21"/>
      <c r="K258" s="21"/>
      <c r="L258" s="22"/>
      <c r="M258" s="24"/>
      <c r="N258" s="24"/>
      <c r="O258" s="24"/>
      <c r="P258" s="24"/>
      <c r="Q258" s="22"/>
      <c r="R258" s="7" t="s">
        <v>30</v>
      </c>
      <c r="U258" s="7"/>
    </row>
    <row r="259" spans="1:21" ht="15.75" x14ac:dyDescent="0.25">
      <c r="A259" s="7">
        <v>258</v>
      </c>
      <c r="B259" s="21"/>
      <c r="C259" s="21"/>
      <c r="D259" s="21"/>
      <c r="E259" s="21"/>
      <c r="F259" s="24"/>
      <c r="G259" s="21"/>
      <c r="H259" s="22"/>
      <c r="I259" s="21"/>
      <c r="J259" s="21"/>
      <c r="K259" s="21"/>
      <c r="L259" s="22"/>
      <c r="M259" s="24"/>
      <c r="N259" s="24"/>
      <c r="O259" s="24"/>
      <c r="P259" s="24"/>
      <c r="Q259" s="22"/>
      <c r="R259" s="7" t="s">
        <v>30</v>
      </c>
      <c r="U259" s="7"/>
    </row>
    <row r="260" spans="1:21" ht="15.75" x14ac:dyDescent="0.25">
      <c r="A260" s="7">
        <v>259</v>
      </c>
      <c r="B260" s="21"/>
      <c r="C260" s="21"/>
      <c r="D260" s="21"/>
      <c r="E260" s="21"/>
      <c r="F260" s="24"/>
      <c r="G260" s="21"/>
      <c r="H260" s="22"/>
      <c r="I260" s="21"/>
      <c r="J260" s="21"/>
      <c r="K260" s="21"/>
      <c r="L260" s="22"/>
      <c r="M260" s="24"/>
      <c r="N260" s="24"/>
      <c r="O260" s="24"/>
      <c r="P260" s="24"/>
      <c r="Q260" s="22"/>
      <c r="R260" s="7" t="s">
        <v>30</v>
      </c>
      <c r="U260" s="7"/>
    </row>
    <row r="261" spans="1:21" ht="15.75" x14ac:dyDescent="0.25">
      <c r="A261" s="7">
        <v>260</v>
      </c>
      <c r="B261" s="21"/>
      <c r="C261" s="21"/>
      <c r="D261" s="21"/>
      <c r="E261" s="21"/>
      <c r="F261" s="24"/>
      <c r="G261" s="21"/>
      <c r="H261" s="22"/>
      <c r="I261" s="21"/>
      <c r="J261" s="21"/>
      <c r="K261" s="21"/>
      <c r="L261" s="22"/>
      <c r="M261" s="24"/>
      <c r="N261" s="24"/>
      <c r="O261" s="24"/>
      <c r="P261" s="24"/>
      <c r="Q261" s="22"/>
      <c r="R261" s="7" t="s">
        <v>30</v>
      </c>
      <c r="U261" s="7"/>
    </row>
    <row r="262" spans="1:21" ht="15.75" x14ac:dyDescent="0.25">
      <c r="A262" s="7">
        <v>261</v>
      </c>
      <c r="B262" s="21"/>
      <c r="C262" s="21"/>
      <c r="D262" s="21"/>
      <c r="E262" s="21"/>
      <c r="F262" s="24"/>
      <c r="G262" s="21"/>
      <c r="H262" s="22"/>
      <c r="I262" s="21"/>
      <c r="J262" s="21"/>
      <c r="K262" s="21"/>
      <c r="L262" s="22"/>
      <c r="M262" s="24"/>
      <c r="N262" s="24"/>
      <c r="O262" s="24"/>
      <c r="P262" s="24"/>
      <c r="Q262" s="22"/>
      <c r="R262" s="7" t="s">
        <v>30</v>
      </c>
      <c r="U262" s="7"/>
    </row>
    <row r="263" spans="1:21" ht="15.75" x14ac:dyDescent="0.25">
      <c r="A263" s="7">
        <v>262</v>
      </c>
      <c r="B263" s="21"/>
      <c r="C263" s="21"/>
      <c r="D263" s="21"/>
      <c r="E263" s="21"/>
      <c r="F263" s="24"/>
      <c r="G263" s="21"/>
      <c r="H263" s="22"/>
      <c r="I263" s="21"/>
      <c r="J263" s="21"/>
      <c r="K263" s="21"/>
      <c r="L263" s="22"/>
      <c r="M263" s="24"/>
      <c r="N263" s="24"/>
      <c r="O263" s="24"/>
      <c r="P263" s="24"/>
      <c r="Q263" s="22"/>
      <c r="R263" s="7" t="s">
        <v>30</v>
      </c>
      <c r="U263" s="7"/>
    </row>
    <row r="264" spans="1:21" ht="15.75" x14ac:dyDescent="0.25">
      <c r="A264" s="7">
        <v>263</v>
      </c>
      <c r="B264" s="21"/>
      <c r="C264" s="21"/>
      <c r="D264" s="21"/>
      <c r="E264" s="21"/>
      <c r="F264" s="24"/>
      <c r="G264" s="21"/>
      <c r="H264" s="22"/>
      <c r="I264" s="21"/>
      <c r="J264" s="21"/>
      <c r="K264" s="21"/>
      <c r="L264" s="22"/>
      <c r="M264" s="24"/>
      <c r="N264" s="24"/>
      <c r="O264" s="24"/>
      <c r="P264" s="24"/>
      <c r="Q264" s="22"/>
      <c r="R264" s="7" t="s">
        <v>30</v>
      </c>
      <c r="U264" s="7"/>
    </row>
    <row r="265" spans="1:21" ht="15.75" x14ac:dyDescent="0.25">
      <c r="A265" s="7">
        <v>264</v>
      </c>
      <c r="B265" s="21"/>
      <c r="C265" s="21"/>
      <c r="D265" s="21"/>
      <c r="E265" s="21"/>
      <c r="F265" s="24"/>
      <c r="G265" s="21"/>
      <c r="H265" s="22"/>
      <c r="I265" s="21"/>
      <c r="J265" s="21"/>
      <c r="K265" s="21"/>
      <c r="L265" s="22"/>
      <c r="M265" s="24"/>
      <c r="N265" s="24"/>
      <c r="O265" s="24"/>
      <c r="P265" s="24"/>
      <c r="Q265" s="22"/>
      <c r="R265" s="7" t="s">
        <v>30</v>
      </c>
      <c r="U265" s="7"/>
    </row>
    <row r="266" spans="1:21" ht="15.75" x14ac:dyDescent="0.25">
      <c r="A266" s="7">
        <v>265</v>
      </c>
      <c r="B266" s="21"/>
      <c r="C266" s="21"/>
      <c r="D266" s="21"/>
      <c r="E266" s="21"/>
      <c r="F266" s="24"/>
      <c r="G266" s="21"/>
      <c r="H266" s="22"/>
      <c r="I266" s="21"/>
      <c r="J266" s="21"/>
      <c r="K266" s="21"/>
      <c r="L266" s="22"/>
      <c r="M266" s="24"/>
      <c r="N266" s="24"/>
      <c r="O266" s="24"/>
      <c r="P266" s="24"/>
      <c r="Q266" s="22"/>
      <c r="R266" s="7" t="s">
        <v>30</v>
      </c>
      <c r="U266" s="7"/>
    </row>
    <row r="267" spans="1:21" ht="15.75" x14ac:dyDescent="0.25">
      <c r="A267" s="7">
        <v>266</v>
      </c>
      <c r="B267" s="21"/>
      <c r="C267" s="21"/>
      <c r="D267" s="21"/>
      <c r="E267" s="21"/>
      <c r="F267" s="24"/>
      <c r="G267" s="21"/>
      <c r="H267" s="22"/>
      <c r="I267" s="21"/>
      <c r="J267" s="21"/>
      <c r="K267" s="21"/>
      <c r="L267" s="22"/>
      <c r="M267" s="24"/>
      <c r="N267" s="24"/>
      <c r="O267" s="24"/>
      <c r="P267" s="24"/>
      <c r="Q267" s="22"/>
      <c r="R267" s="7" t="s">
        <v>30</v>
      </c>
      <c r="U267" s="7"/>
    </row>
    <row r="268" spans="1:21" ht="15.75" x14ac:dyDescent="0.25">
      <c r="A268" s="7">
        <v>267</v>
      </c>
      <c r="B268" s="21"/>
      <c r="C268" s="21"/>
      <c r="D268" s="21"/>
      <c r="E268" s="21"/>
      <c r="F268" s="24"/>
      <c r="G268" s="21"/>
      <c r="H268" s="22"/>
      <c r="I268" s="21"/>
      <c r="J268" s="21"/>
      <c r="K268" s="21"/>
      <c r="L268" s="22"/>
      <c r="M268" s="24"/>
      <c r="N268" s="24"/>
      <c r="O268" s="24"/>
      <c r="P268" s="24"/>
      <c r="Q268" s="22"/>
      <c r="R268" s="7" t="s">
        <v>30</v>
      </c>
      <c r="U268" s="7"/>
    </row>
    <row r="269" spans="1:21" ht="15.75" x14ac:dyDescent="0.25">
      <c r="A269" s="7">
        <v>268</v>
      </c>
      <c r="B269" s="21"/>
      <c r="C269" s="21"/>
      <c r="D269" s="21"/>
      <c r="E269" s="21"/>
      <c r="F269" s="24"/>
      <c r="G269" s="21"/>
      <c r="H269" s="22"/>
      <c r="I269" s="21"/>
      <c r="J269" s="21"/>
      <c r="K269" s="21"/>
      <c r="L269" s="22"/>
      <c r="M269" s="24"/>
      <c r="N269" s="24"/>
      <c r="O269" s="24"/>
      <c r="P269" s="24"/>
      <c r="Q269" s="22"/>
      <c r="R269" s="7" t="s">
        <v>30</v>
      </c>
      <c r="U269" s="7"/>
    </row>
    <row r="270" spans="1:21" ht="15.75" x14ac:dyDescent="0.25">
      <c r="A270" s="7">
        <v>269</v>
      </c>
      <c r="B270" s="21"/>
      <c r="C270" s="21"/>
      <c r="D270" s="21"/>
      <c r="E270" s="21"/>
      <c r="F270" s="24"/>
      <c r="G270" s="21"/>
      <c r="H270" s="22"/>
      <c r="I270" s="21"/>
      <c r="J270" s="21"/>
      <c r="K270" s="21"/>
      <c r="L270" s="22"/>
      <c r="M270" s="24"/>
      <c r="N270" s="24"/>
      <c r="O270" s="24"/>
      <c r="P270" s="24"/>
      <c r="Q270" s="22"/>
      <c r="R270" s="7" t="s">
        <v>30</v>
      </c>
      <c r="U270" s="7"/>
    </row>
    <row r="271" spans="1:21" ht="15.75" x14ac:dyDescent="0.25">
      <c r="A271" s="7">
        <v>270</v>
      </c>
      <c r="B271" s="21"/>
      <c r="C271" s="21"/>
      <c r="D271" s="21"/>
      <c r="E271" s="21"/>
      <c r="F271" s="24"/>
      <c r="G271" s="21"/>
      <c r="H271" s="22"/>
      <c r="I271" s="21"/>
      <c r="J271" s="21"/>
      <c r="K271" s="21"/>
      <c r="L271" s="22"/>
      <c r="M271" s="24"/>
      <c r="N271" s="24"/>
      <c r="O271" s="24"/>
      <c r="P271" s="24"/>
      <c r="Q271" s="22"/>
      <c r="R271" s="7" t="s">
        <v>30</v>
      </c>
      <c r="U271" s="7"/>
    </row>
    <row r="272" spans="1:21" ht="15.75" x14ac:dyDescent="0.25">
      <c r="A272" s="7">
        <v>271</v>
      </c>
      <c r="B272" s="21"/>
      <c r="C272" s="21"/>
      <c r="D272" s="21"/>
      <c r="E272" s="21"/>
      <c r="F272" s="24"/>
      <c r="G272" s="21"/>
      <c r="H272" s="22"/>
      <c r="I272" s="21"/>
      <c r="J272" s="21"/>
      <c r="K272" s="21"/>
      <c r="L272" s="22"/>
      <c r="M272" s="24"/>
      <c r="N272" s="24"/>
      <c r="O272" s="24"/>
      <c r="P272" s="24"/>
      <c r="Q272" s="22"/>
      <c r="R272" s="7" t="s">
        <v>30</v>
      </c>
      <c r="U272" s="7"/>
    </row>
    <row r="273" spans="1:21" ht="15.75" x14ac:dyDescent="0.25">
      <c r="A273" s="7">
        <v>272</v>
      </c>
      <c r="B273" s="21"/>
      <c r="C273" s="21"/>
      <c r="D273" s="21"/>
      <c r="E273" s="21"/>
      <c r="F273" s="24"/>
      <c r="G273" s="21"/>
      <c r="H273" s="22"/>
      <c r="I273" s="21"/>
      <c r="J273" s="21"/>
      <c r="K273" s="21"/>
      <c r="L273" s="22"/>
      <c r="M273" s="24"/>
      <c r="N273" s="24"/>
      <c r="O273" s="24"/>
      <c r="P273" s="24"/>
      <c r="Q273" s="22"/>
      <c r="R273" s="7" t="s">
        <v>30</v>
      </c>
      <c r="U273" s="7"/>
    </row>
    <row r="274" spans="1:21" ht="15.75" x14ac:dyDescent="0.25">
      <c r="A274" s="7">
        <v>273</v>
      </c>
      <c r="B274" s="21"/>
      <c r="C274" s="21"/>
      <c r="D274" s="21"/>
      <c r="E274" s="21"/>
      <c r="F274" s="24"/>
      <c r="G274" s="21"/>
      <c r="H274" s="22"/>
      <c r="I274" s="21"/>
      <c r="J274" s="21"/>
      <c r="K274" s="21"/>
      <c r="L274" s="22"/>
      <c r="M274" s="24"/>
      <c r="N274" s="24"/>
      <c r="O274" s="24"/>
      <c r="P274" s="24"/>
      <c r="Q274" s="22"/>
      <c r="R274" s="7" t="s">
        <v>30</v>
      </c>
      <c r="U274" s="7"/>
    </row>
    <row r="275" spans="1:21" ht="15.75" x14ac:dyDescent="0.25">
      <c r="A275" s="7">
        <v>274</v>
      </c>
      <c r="B275" s="21"/>
      <c r="C275" s="21"/>
      <c r="D275" s="21"/>
      <c r="E275" s="21"/>
      <c r="F275" s="24"/>
      <c r="G275" s="21"/>
      <c r="H275" s="22"/>
      <c r="I275" s="21"/>
      <c r="J275" s="21"/>
      <c r="K275" s="21"/>
      <c r="L275" s="22"/>
      <c r="M275" s="24"/>
      <c r="N275" s="24"/>
      <c r="O275" s="24"/>
      <c r="P275" s="24"/>
      <c r="Q275" s="22"/>
      <c r="R275" s="7" t="s">
        <v>30</v>
      </c>
      <c r="U275" s="7"/>
    </row>
    <row r="276" spans="1:21" ht="15.75" x14ac:dyDescent="0.25">
      <c r="A276" s="7">
        <v>275</v>
      </c>
      <c r="B276" s="21"/>
      <c r="C276" s="21"/>
      <c r="D276" s="21"/>
      <c r="E276" s="21"/>
      <c r="F276" s="24"/>
      <c r="G276" s="21"/>
      <c r="H276" s="22"/>
      <c r="I276" s="21"/>
      <c r="J276" s="21"/>
      <c r="K276" s="21"/>
      <c r="L276" s="22"/>
      <c r="M276" s="24"/>
      <c r="N276" s="24"/>
      <c r="O276" s="24"/>
      <c r="P276" s="24"/>
      <c r="Q276" s="22"/>
      <c r="R276" s="7" t="s">
        <v>30</v>
      </c>
      <c r="U276" s="7"/>
    </row>
    <row r="277" spans="1:21" ht="15.75" x14ac:dyDescent="0.25">
      <c r="A277" s="7">
        <v>276</v>
      </c>
      <c r="B277" s="21"/>
      <c r="C277" s="21"/>
      <c r="D277" s="21"/>
      <c r="E277" s="21"/>
      <c r="F277" s="24"/>
      <c r="G277" s="21"/>
      <c r="H277" s="22"/>
      <c r="I277" s="21"/>
      <c r="J277" s="21"/>
      <c r="K277" s="21"/>
      <c r="L277" s="22"/>
      <c r="M277" s="24"/>
      <c r="N277" s="24"/>
      <c r="O277" s="24"/>
      <c r="P277" s="24"/>
      <c r="Q277" s="22"/>
      <c r="R277" s="7" t="s">
        <v>30</v>
      </c>
      <c r="U277" s="7"/>
    </row>
    <row r="278" spans="1:21" ht="15.75" x14ac:dyDescent="0.25">
      <c r="A278" s="7">
        <v>277</v>
      </c>
      <c r="B278" s="21"/>
      <c r="C278" s="21"/>
      <c r="D278" s="21"/>
      <c r="E278" s="21"/>
      <c r="F278" s="24"/>
      <c r="G278" s="21"/>
      <c r="H278" s="22"/>
      <c r="I278" s="21"/>
      <c r="J278" s="21"/>
      <c r="K278" s="21"/>
      <c r="L278" s="22"/>
      <c r="M278" s="24"/>
      <c r="N278" s="24"/>
      <c r="O278" s="24"/>
      <c r="P278" s="24"/>
      <c r="Q278" s="22"/>
      <c r="R278" s="7" t="s">
        <v>30</v>
      </c>
      <c r="U278" s="7"/>
    </row>
    <row r="279" spans="1:21" ht="15.75" x14ac:dyDescent="0.25">
      <c r="A279" s="7">
        <v>278</v>
      </c>
      <c r="B279" s="21"/>
      <c r="C279" s="21"/>
      <c r="D279" s="21"/>
      <c r="E279" s="21"/>
      <c r="F279" s="24"/>
      <c r="G279" s="21"/>
      <c r="H279" s="22"/>
      <c r="I279" s="21"/>
      <c r="J279" s="21"/>
      <c r="K279" s="21"/>
      <c r="L279" s="22"/>
      <c r="M279" s="24"/>
      <c r="N279" s="24"/>
      <c r="O279" s="24"/>
      <c r="P279" s="24"/>
      <c r="Q279" s="22"/>
      <c r="R279" s="7" t="s">
        <v>30</v>
      </c>
      <c r="U279" s="7"/>
    </row>
    <row r="280" spans="1:21" ht="15.75" x14ac:dyDescent="0.25">
      <c r="A280" s="7">
        <v>279</v>
      </c>
      <c r="B280" s="21"/>
      <c r="C280" s="21"/>
      <c r="D280" s="21"/>
      <c r="E280" s="21"/>
      <c r="F280" s="24"/>
      <c r="G280" s="21"/>
      <c r="H280" s="22"/>
      <c r="I280" s="21"/>
      <c r="J280" s="21"/>
      <c r="K280" s="21"/>
      <c r="L280" s="22"/>
      <c r="M280" s="24"/>
      <c r="N280" s="24"/>
      <c r="O280" s="24"/>
      <c r="P280" s="24"/>
      <c r="Q280" s="22"/>
      <c r="R280" s="7" t="s">
        <v>30</v>
      </c>
      <c r="U280" s="7"/>
    </row>
    <row r="281" spans="1:21" ht="15.75" x14ac:dyDescent="0.25">
      <c r="A281" s="7">
        <v>280</v>
      </c>
      <c r="B281" s="21"/>
      <c r="C281" s="21"/>
      <c r="D281" s="21"/>
      <c r="E281" s="21"/>
      <c r="F281" s="24"/>
      <c r="G281" s="21"/>
      <c r="H281" s="22"/>
      <c r="I281" s="21"/>
      <c r="J281" s="21"/>
      <c r="K281" s="21"/>
      <c r="L281" s="22"/>
      <c r="M281" s="24"/>
      <c r="N281" s="24"/>
      <c r="O281" s="24"/>
      <c r="P281" s="24"/>
      <c r="Q281" s="22"/>
      <c r="R281" s="7" t="s">
        <v>30</v>
      </c>
      <c r="U281" s="7"/>
    </row>
    <row r="282" spans="1:21" ht="15.75" x14ac:dyDescent="0.25">
      <c r="A282" s="7">
        <v>281</v>
      </c>
      <c r="B282" s="21"/>
      <c r="C282" s="21"/>
      <c r="D282" s="21"/>
      <c r="E282" s="21"/>
      <c r="F282" s="24"/>
      <c r="G282" s="21"/>
      <c r="H282" s="22"/>
      <c r="I282" s="21"/>
      <c r="J282" s="21"/>
      <c r="K282" s="21"/>
      <c r="L282" s="22"/>
      <c r="M282" s="24"/>
      <c r="N282" s="24"/>
      <c r="O282" s="24"/>
      <c r="P282" s="24"/>
      <c r="Q282" s="22"/>
      <c r="R282" s="7" t="s">
        <v>30</v>
      </c>
      <c r="U282" s="7"/>
    </row>
    <row r="283" spans="1:21" ht="15.75" x14ac:dyDescent="0.25">
      <c r="A283" s="7">
        <v>282</v>
      </c>
      <c r="B283" s="21"/>
      <c r="C283" s="21"/>
      <c r="D283" s="21"/>
      <c r="E283" s="21"/>
      <c r="F283" s="24"/>
      <c r="G283" s="21"/>
      <c r="H283" s="22"/>
      <c r="I283" s="21"/>
      <c r="J283" s="21"/>
      <c r="K283" s="21"/>
      <c r="L283" s="22"/>
      <c r="M283" s="24"/>
      <c r="N283" s="24"/>
      <c r="O283" s="24"/>
      <c r="P283" s="24"/>
      <c r="Q283" s="22"/>
      <c r="R283" s="7" t="s">
        <v>30</v>
      </c>
      <c r="U283" s="7"/>
    </row>
    <row r="284" spans="1:21" x14ac:dyDescent="0.25">
      <c r="A284" s="7">
        <v>283</v>
      </c>
      <c r="F284" s="27"/>
      <c r="R284" s="7" t="s">
        <v>30</v>
      </c>
      <c r="U284" s="7"/>
    </row>
    <row r="285" spans="1:21" x14ac:dyDescent="0.25">
      <c r="A285" s="7">
        <v>284</v>
      </c>
      <c r="F285" s="27"/>
      <c r="R285" s="7" t="s">
        <v>30</v>
      </c>
      <c r="U285" s="7"/>
    </row>
    <row r="286" spans="1:21" x14ac:dyDescent="0.25">
      <c r="A286" s="7">
        <v>285</v>
      </c>
      <c r="F286" s="27"/>
      <c r="R286" s="7" t="s">
        <v>30</v>
      </c>
      <c r="U286" s="7"/>
    </row>
    <row r="287" spans="1:21" x14ac:dyDescent="0.25">
      <c r="A287" s="7">
        <v>286</v>
      </c>
      <c r="F287" s="27"/>
      <c r="R287" s="7" t="s">
        <v>30</v>
      </c>
      <c r="U287" s="7"/>
    </row>
    <row r="288" spans="1:21" x14ac:dyDescent="0.25">
      <c r="A288" s="7">
        <v>287</v>
      </c>
      <c r="F288" s="27"/>
      <c r="R288" s="7" t="s">
        <v>30</v>
      </c>
      <c r="U288" s="7"/>
    </row>
    <row r="289" spans="1:21" x14ac:dyDescent="0.25">
      <c r="A289" s="7">
        <v>288</v>
      </c>
      <c r="F289" s="27"/>
      <c r="R289" s="7" t="s">
        <v>30</v>
      </c>
      <c r="U289" s="7"/>
    </row>
    <row r="290" spans="1:21" x14ac:dyDescent="0.25">
      <c r="A290" s="7">
        <v>289</v>
      </c>
      <c r="F290" s="27"/>
      <c r="R290" s="7" t="s">
        <v>30</v>
      </c>
      <c r="U290" s="7"/>
    </row>
    <row r="291" spans="1:21" x14ac:dyDescent="0.25">
      <c r="A291" s="7">
        <v>290</v>
      </c>
      <c r="F291" s="27"/>
      <c r="R291" s="7" t="s">
        <v>30</v>
      </c>
      <c r="U291" s="7"/>
    </row>
    <row r="292" spans="1:21" x14ac:dyDescent="0.25">
      <c r="A292" s="7">
        <v>291</v>
      </c>
      <c r="F292" s="27"/>
      <c r="R292" s="7" t="s">
        <v>30</v>
      </c>
      <c r="U292" s="7"/>
    </row>
    <row r="293" spans="1:21" x14ac:dyDescent="0.25">
      <c r="A293" s="7">
        <v>292</v>
      </c>
      <c r="F293" s="27"/>
      <c r="R293" s="7" t="s">
        <v>30</v>
      </c>
      <c r="U293" s="7"/>
    </row>
    <row r="294" spans="1:21" x14ac:dyDescent="0.25">
      <c r="A294" s="7">
        <v>293</v>
      </c>
      <c r="F294" s="27"/>
      <c r="R294" s="7" t="s">
        <v>30</v>
      </c>
      <c r="U294" s="7"/>
    </row>
    <row r="295" spans="1:21" x14ac:dyDescent="0.25">
      <c r="A295" s="7">
        <v>294</v>
      </c>
      <c r="F295" s="27"/>
      <c r="R295" s="7" t="s">
        <v>30</v>
      </c>
      <c r="U295" s="7"/>
    </row>
    <row r="296" spans="1:21" x14ac:dyDescent="0.25">
      <c r="A296" s="7">
        <v>295</v>
      </c>
      <c r="F296" s="27"/>
      <c r="R296" s="7" t="s">
        <v>30</v>
      </c>
      <c r="U296" s="7"/>
    </row>
    <row r="297" spans="1:21" x14ac:dyDescent="0.25">
      <c r="A297" s="7">
        <v>296</v>
      </c>
      <c r="F297" s="27"/>
      <c r="R297" s="7" t="s">
        <v>30</v>
      </c>
      <c r="U297" s="7"/>
    </row>
    <row r="298" spans="1:21" x14ac:dyDescent="0.25">
      <c r="A298" s="7">
        <v>297</v>
      </c>
      <c r="F298" s="27"/>
      <c r="R298" s="7" t="s">
        <v>30</v>
      </c>
      <c r="U298" s="7"/>
    </row>
    <row r="299" spans="1:21" x14ac:dyDescent="0.25">
      <c r="A299" s="7">
        <v>298</v>
      </c>
      <c r="F299" s="27"/>
      <c r="R299" s="7" t="s">
        <v>30</v>
      </c>
      <c r="U299" s="7"/>
    </row>
    <row r="300" spans="1:21" x14ac:dyDescent="0.25">
      <c r="A300" s="7">
        <v>299</v>
      </c>
      <c r="F300" s="27"/>
      <c r="R300" s="7" t="s">
        <v>30</v>
      </c>
      <c r="U300" s="7"/>
    </row>
    <row r="301" spans="1:21" x14ac:dyDescent="0.25">
      <c r="A301" s="7">
        <v>300</v>
      </c>
      <c r="F301" s="27"/>
      <c r="R301" s="7" t="s">
        <v>30</v>
      </c>
      <c r="U301" s="7"/>
    </row>
    <row r="302" spans="1:21" x14ac:dyDescent="0.25">
      <c r="A302" s="7">
        <v>301</v>
      </c>
      <c r="F302" s="27"/>
      <c r="R302" s="7" t="s">
        <v>30</v>
      </c>
      <c r="U302" s="7"/>
    </row>
    <row r="303" spans="1:21" x14ac:dyDescent="0.25">
      <c r="A303" s="7">
        <v>302</v>
      </c>
      <c r="F303" s="27"/>
      <c r="R303" s="7" t="s">
        <v>30</v>
      </c>
      <c r="U303" s="7"/>
    </row>
    <row r="304" spans="1:21" x14ac:dyDescent="0.25">
      <c r="A304" s="7">
        <v>303</v>
      </c>
      <c r="F304" s="27"/>
      <c r="R304" s="7" t="s">
        <v>30</v>
      </c>
      <c r="U304" s="7"/>
    </row>
    <row r="305" spans="1:21" x14ac:dyDescent="0.25">
      <c r="A305" s="7">
        <v>304</v>
      </c>
      <c r="F305" s="27"/>
      <c r="R305" s="7" t="s">
        <v>30</v>
      </c>
      <c r="U305" s="7"/>
    </row>
    <row r="306" spans="1:21" x14ac:dyDescent="0.25">
      <c r="A306" s="7">
        <v>305</v>
      </c>
      <c r="F306" s="27"/>
      <c r="R306" s="7" t="s">
        <v>30</v>
      </c>
      <c r="U306" s="7"/>
    </row>
    <row r="307" spans="1:21" x14ac:dyDescent="0.25">
      <c r="A307" s="7">
        <v>306</v>
      </c>
      <c r="F307" s="27"/>
      <c r="R307" s="7" t="s">
        <v>30</v>
      </c>
      <c r="U307" s="7"/>
    </row>
    <row r="308" spans="1:21" x14ac:dyDescent="0.25">
      <c r="A308" s="7">
        <v>307</v>
      </c>
      <c r="F308" s="27"/>
      <c r="R308" s="7" t="s">
        <v>30</v>
      </c>
      <c r="U308" s="7"/>
    </row>
    <row r="309" spans="1:21" x14ac:dyDescent="0.25">
      <c r="A309" s="7">
        <v>308</v>
      </c>
      <c r="F309" s="27"/>
      <c r="R309" s="7" t="s">
        <v>30</v>
      </c>
      <c r="U309" s="7"/>
    </row>
    <row r="310" spans="1:21" x14ac:dyDescent="0.25">
      <c r="A310" s="7">
        <v>309</v>
      </c>
      <c r="F310" s="27"/>
      <c r="R310" s="7" t="s">
        <v>30</v>
      </c>
      <c r="U310" s="7"/>
    </row>
    <row r="311" spans="1:21" x14ac:dyDescent="0.25">
      <c r="A311" s="7">
        <v>310</v>
      </c>
      <c r="F311" s="27"/>
      <c r="R311" s="7" t="s">
        <v>30</v>
      </c>
      <c r="U311" s="7"/>
    </row>
    <row r="312" spans="1:21" x14ac:dyDescent="0.25">
      <c r="A312" s="7">
        <v>311</v>
      </c>
      <c r="F312" s="27"/>
      <c r="R312" s="7" t="s">
        <v>30</v>
      </c>
      <c r="U312" s="7"/>
    </row>
    <row r="313" spans="1:21" x14ac:dyDescent="0.25">
      <c r="A313" s="7">
        <v>312</v>
      </c>
      <c r="F313" s="27"/>
      <c r="R313" s="7" t="s">
        <v>30</v>
      </c>
      <c r="U313" s="7"/>
    </row>
    <row r="314" spans="1:21" x14ac:dyDescent="0.25">
      <c r="A314" s="7">
        <v>313</v>
      </c>
      <c r="F314" s="27"/>
      <c r="R314" s="7" t="s">
        <v>30</v>
      </c>
      <c r="U314" s="7"/>
    </row>
    <row r="315" spans="1:21" x14ac:dyDescent="0.25">
      <c r="A315" s="7">
        <v>314</v>
      </c>
      <c r="F315" s="27"/>
      <c r="R315" s="7" t="s">
        <v>30</v>
      </c>
      <c r="U315" s="7"/>
    </row>
    <row r="316" spans="1:21" x14ac:dyDescent="0.25">
      <c r="A316" s="7">
        <v>315</v>
      </c>
      <c r="F316" s="27"/>
      <c r="R316" s="7" t="s">
        <v>30</v>
      </c>
      <c r="U316" s="7"/>
    </row>
    <row r="317" spans="1:21" x14ac:dyDescent="0.25">
      <c r="A317" s="7">
        <v>316</v>
      </c>
      <c r="F317" s="27"/>
      <c r="R317" s="7" t="s">
        <v>30</v>
      </c>
      <c r="U317" s="7"/>
    </row>
    <row r="318" spans="1:21" x14ac:dyDescent="0.25">
      <c r="A318" s="7">
        <v>317</v>
      </c>
      <c r="F318" s="27"/>
      <c r="R318" s="7" t="s">
        <v>30</v>
      </c>
      <c r="U318" s="7"/>
    </row>
    <row r="319" spans="1:21" x14ac:dyDescent="0.25">
      <c r="A319" s="7">
        <v>318</v>
      </c>
      <c r="F319" s="27"/>
      <c r="R319" s="7" t="s">
        <v>30</v>
      </c>
      <c r="U319" s="7"/>
    </row>
    <row r="320" spans="1:21" x14ac:dyDescent="0.25">
      <c r="A320" s="7">
        <v>319</v>
      </c>
      <c r="F320" s="27"/>
      <c r="R320" s="7" t="s">
        <v>30</v>
      </c>
      <c r="U320" s="7"/>
    </row>
    <row r="321" spans="1:21" x14ac:dyDescent="0.25">
      <c r="A321" s="7">
        <v>320</v>
      </c>
      <c r="F321" s="27"/>
      <c r="R321" s="7" t="s">
        <v>30</v>
      </c>
      <c r="U321" s="7"/>
    </row>
    <row r="322" spans="1:21" x14ac:dyDescent="0.25">
      <c r="A322" s="7">
        <v>321</v>
      </c>
      <c r="F322" s="27"/>
      <c r="R322" s="7" t="s">
        <v>30</v>
      </c>
      <c r="U322" s="7"/>
    </row>
    <row r="323" spans="1:21" x14ac:dyDescent="0.25">
      <c r="A323" s="7">
        <v>322</v>
      </c>
      <c r="F323" s="27"/>
      <c r="R323" s="7" t="s">
        <v>30</v>
      </c>
      <c r="U323" s="7"/>
    </row>
    <row r="324" spans="1:21" x14ac:dyDescent="0.25">
      <c r="A324" s="7">
        <v>323</v>
      </c>
      <c r="F324" s="27"/>
      <c r="R324" s="7" t="s">
        <v>30</v>
      </c>
      <c r="U324" s="7"/>
    </row>
    <row r="325" spans="1:21" x14ac:dyDescent="0.25">
      <c r="A325" s="7">
        <v>324</v>
      </c>
      <c r="F325" s="27"/>
      <c r="R325" s="7" t="s">
        <v>30</v>
      </c>
      <c r="U325" s="7"/>
    </row>
    <row r="326" spans="1:21" x14ac:dyDescent="0.25">
      <c r="A326" s="7">
        <v>325</v>
      </c>
      <c r="F326" s="27"/>
      <c r="R326" s="7" t="s">
        <v>30</v>
      </c>
      <c r="U326" s="7"/>
    </row>
    <row r="327" spans="1:21" x14ac:dyDescent="0.25">
      <c r="A327" s="7">
        <v>326</v>
      </c>
      <c r="F327" s="27"/>
      <c r="R327" s="7" t="s">
        <v>30</v>
      </c>
      <c r="U327" s="7"/>
    </row>
    <row r="328" spans="1:21" x14ac:dyDescent="0.25">
      <c r="A328" s="7">
        <v>327</v>
      </c>
      <c r="F328" s="27"/>
      <c r="R328" s="7" t="s">
        <v>30</v>
      </c>
      <c r="U328" s="7"/>
    </row>
    <row r="329" spans="1:21" x14ac:dyDescent="0.25">
      <c r="A329" s="7">
        <v>328</v>
      </c>
      <c r="F329" s="27"/>
      <c r="R329" s="7" t="s">
        <v>30</v>
      </c>
      <c r="U329" s="7"/>
    </row>
    <row r="330" spans="1:21" x14ac:dyDescent="0.25">
      <c r="A330" s="7">
        <v>329</v>
      </c>
      <c r="F330" s="27"/>
      <c r="R330" s="7" t="s">
        <v>30</v>
      </c>
      <c r="U330" s="7"/>
    </row>
    <row r="331" spans="1:21" x14ac:dyDescent="0.25">
      <c r="A331" s="7">
        <v>330</v>
      </c>
      <c r="F331" s="27"/>
      <c r="R331" s="7" t="s">
        <v>30</v>
      </c>
      <c r="U331" s="7"/>
    </row>
    <row r="332" spans="1:21" x14ac:dyDescent="0.25">
      <c r="A332" s="7">
        <v>331</v>
      </c>
      <c r="F332" s="27"/>
      <c r="R332" s="7" t="s">
        <v>30</v>
      </c>
      <c r="U332" s="7"/>
    </row>
    <row r="333" spans="1:21" x14ac:dyDescent="0.25">
      <c r="A333" s="7">
        <v>332</v>
      </c>
      <c r="F333" s="27"/>
      <c r="R333" s="7" t="s">
        <v>30</v>
      </c>
      <c r="U333" s="7"/>
    </row>
    <row r="334" spans="1:21" x14ac:dyDescent="0.25">
      <c r="A334" s="7">
        <v>333</v>
      </c>
      <c r="F334" s="27"/>
      <c r="R334" s="7" t="s">
        <v>30</v>
      </c>
      <c r="U334" s="7"/>
    </row>
    <row r="335" spans="1:21" x14ac:dyDescent="0.25">
      <c r="A335" s="7">
        <v>334</v>
      </c>
      <c r="F335" s="27"/>
      <c r="R335" s="7" t="s">
        <v>30</v>
      </c>
      <c r="U335" s="7"/>
    </row>
    <row r="336" spans="1:21" x14ac:dyDescent="0.25">
      <c r="A336" s="7">
        <v>335</v>
      </c>
      <c r="F336" s="27"/>
      <c r="R336" s="7" t="s">
        <v>30</v>
      </c>
      <c r="U336" s="7"/>
    </row>
    <row r="337" spans="1:21" x14ac:dyDescent="0.25">
      <c r="A337" s="7">
        <v>336</v>
      </c>
      <c r="F337" s="27"/>
      <c r="R337" s="7" t="s">
        <v>30</v>
      </c>
      <c r="U337" s="7"/>
    </row>
    <row r="338" spans="1:21" x14ac:dyDescent="0.25">
      <c r="A338" s="7">
        <v>337</v>
      </c>
      <c r="F338" s="27"/>
      <c r="R338" s="7" t="s">
        <v>30</v>
      </c>
      <c r="U338" s="7"/>
    </row>
    <row r="339" spans="1:21" x14ac:dyDescent="0.25">
      <c r="A339" s="7">
        <v>338</v>
      </c>
      <c r="F339" s="27"/>
      <c r="R339" s="7" t="s">
        <v>30</v>
      </c>
      <c r="U339" s="7"/>
    </row>
    <row r="340" spans="1:21" x14ac:dyDescent="0.25">
      <c r="A340" s="7">
        <v>339</v>
      </c>
      <c r="F340" s="27"/>
      <c r="R340" s="7" t="s">
        <v>30</v>
      </c>
      <c r="U340" s="7"/>
    </row>
    <row r="341" spans="1:21" x14ac:dyDescent="0.25">
      <c r="A341" s="7">
        <v>340</v>
      </c>
      <c r="F341" s="27"/>
      <c r="R341" s="7" t="s">
        <v>30</v>
      </c>
      <c r="U341" s="7"/>
    </row>
    <row r="342" spans="1:21" x14ac:dyDescent="0.25">
      <c r="A342" s="7">
        <v>341</v>
      </c>
      <c r="F342" s="27"/>
      <c r="R342" s="7" t="s">
        <v>30</v>
      </c>
      <c r="U342" s="7"/>
    </row>
    <row r="343" spans="1:21" x14ac:dyDescent="0.25">
      <c r="A343" s="7">
        <v>342</v>
      </c>
      <c r="F343" s="27"/>
      <c r="R343" s="7" t="s">
        <v>30</v>
      </c>
      <c r="U343" s="7"/>
    </row>
    <row r="344" spans="1:21" x14ac:dyDescent="0.25">
      <c r="A344" s="7">
        <v>343</v>
      </c>
      <c r="F344" s="27"/>
      <c r="R344" s="7" t="s">
        <v>30</v>
      </c>
      <c r="U344" s="7"/>
    </row>
    <row r="345" spans="1:21" x14ac:dyDescent="0.25">
      <c r="A345" s="7">
        <v>344</v>
      </c>
      <c r="F345" s="27"/>
      <c r="R345" s="7" t="s">
        <v>30</v>
      </c>
      <c r="U345" s="7"/>
    </row>
    <row r="346" spans="1:21" x14ac:dyDescent="0.25">
      <c r="A346" s="7">
        <v>345</v>
      </c>
      <c r="F346" s="27"/>
      <c r="R346" s="7" t="s">
        <v>30</v>
      </c>
      <c r="U346" s="7"/>
    </row>
    <row r="347" spans="1:21" x14ac:dyDescent="0.25">
      <c r="A347" s="7">
        <v>346</v>
      </c>
      <c r="F347" s="27"/>
      <c r="R347" s="7" t="s">
        <v>30</v>
      </c>
      <c r="U347" s="7"/>
    </row>
    <row r="348" spans="1:21" x14ac:dyDescent="0.25">
      <c r="A348" s="7">
        <v>347</v>
      </c>
      <c r="F348" s="27"/>
      <c r="R348" s="7" t="s">
        <v>30</v>
      </c>
      <c r="U348" s="7"/>
    </row>
    <row r="349" spans="1:21" x14ac:dyDescent="0.25">
      <c r="A349" s="7">
        <v>348</v>
      </c>
      <c r="F349" s="27"/>
      <c r="R349" s="7" t="s">
        <v>30</v>
      </c>
      <c r="U349" s="7"/>
    </row>
    <row r="350" spans="1:21" x14ac:dyDescent="0.25">
      <c r="A350" s="7">
        <v>349</v>
      </c>
      <c r="F350" s="27"/>
      <c r="R350" s="7" t="s">
        <v>30</v>
      </c>
      <c r="U350" s="7"/>
    </row>
    <row r="351" spans="1:21" x14ac:dyDescent="0.25">
      <c r="A351" s="7">
        <v>350</v>
      </c>
      <c r="F351" s="27"/>
      <c r="R351" s="7" t="s">
        <v>30</v>
      </c>
      <c r="U351" s="7"/>
    </row>
    <row r="352" spans="1:21" x14ac:dyDescent="0.25">
      <c r="A352" s="7">
        <v>351</v>
      </c>
      <c r="F352" s="27"/>
      <c r="R352" s="7" t="s">
        <v>30</v>
      </c>
      <c r="U352" s="7"/>
    </row>
    <row r="353" spans="1:21" x14ac:dyDescent="0.25">
      <c r="A353" s="7">
        <v>352</v>
      </c>
      <c r="F353" s="27"/>
      <c r="R353" s="7" t="s">
        <v>30</v>
      </c>
      <c r="U353" s="7"/>
    </row>
    <row r="354" spans="1:21" x14ac:dyDescent="0.25">
      <c r="A354" s="7">
        <v>353</v>
      </c>
      <c r="F354" s="27"/>
      <c r="R354" s="7" t="s">
        <v>30</v>
      </c>
      <c r="U354" s="7"/>
    </row>
    <row r="355" spans="1:21" x14ac:dyDescent="0.25">
      <c r="A355" s="7">
        <v>354</v>
      </c>
      <c r="F355" s="27"/>
      <c r="R355" s="7" t="s">
        <v>30</v>
      </c>
      <c r="U355" s="7"/>
    </row>
    <row r="356" spans="1:21" x14ac:dyDescent="0.25">
      <c r="A356" s="7">
        <v>355</v>
      </c>
      <c r="F356" s="27"/>
      <c r="R356" s="7" t="s">
        <v>30</v>
      </c>
      <c r="U356" s="7"/>
    </row>
    <row r="357" spans="1:21" x14ac:dyDescent="0.25">
      <c r="A357" s="7">
        <v>356</v>
      </c>
      <c r="F357" s="27"/>
      <c r="R357" s="7" t="s">
        <v>30</v>
      </c>
      <c r="U357" s="7"/>
    </row>
    <row r="358" spans="1:21" x14ac:dyDescent="0.25">
      <c r="A358" s="7">
        <v>357</v>
      </c>
      <c r="F358" s="27"/>
      <c r="R358" s="7" t="s">
        <v>30</v>
      </c>
      <c r="U358" s="7"/>
    </row>
    <row r="359" spans="1:21" x14ac:dyDescent="0.25">
      <c r="A359" s="7">
        <v>358</v>
      </c>
      <c r="F359" s="27"/>
      <c r="R359" s="7" t="s">
        <v>30</v>
      </c>
      <c r="U359" s="7"/>
    </row>
    <row r="360" spans="1:21" x14ac:dyDescent="0.25">
      <c r="A360" s="7">
        <v>359</v>
      </c>
      <c r="F360" s="27"/>
      <c r="R360" s="7" t="s">
        <v>30</v>
      </c>
      <c r="U360" s="7"/>
    </row>
    <row r="361" spans="1:21" x14ac:dyDescent="0.25">
      <c r="A361" s="7">
        <v>360</v>
      </c>
      <c r="F361" s="27"/>
      <c r="R361" s="7" t="s">
        <v>30</v>
      </c>
      <c r="U361" s="7"/>
    </row>
    <row r="362" spans="1:21" x14ac:dyDescent="0.25">
      <c r="A362" s="7">
        <v>361</v>
      </c>
      <c r="F362" s="27"/>
      <c r="R362" s="7" t="s">
        <v>30</v>
      </c>
      <c r="U362" s="7"/>
    </row>
    <row r="363" spans="1:21" x14ac:dyDescent="0.25">
      <c r="A363" s="7">
        <v>362</v>
      </c>
      <c r="F363" s="27"/>
      <c r="R363" s="7" t="s">
        <v>30</v>
      </c>
      <c r="U363" s="7"/>
    </row>
    <row r="364" spans="1:21" x14ac:dyDescent="0.25">
      <c r="A364" s="7">
        <v>363</v>
      </c>
      <c r="F364" s="27"/>
      <c r="R364" s="7" t="s">
        <v>30</v>
      </c>
      <c r="U364" s="7"/>
    </row>
    <row r="365" spans="1:21" x14ac:dyDescent="0.25">
      <c r="A365" s="7">
        <v>364</v>
      </c>
      <c r="F365" s="27"/>
      <c r="R365" s="7" t="s">
        <v>30</v>
      </c>
      <c r="U365" s="7"/>
    </row>
    <row r="366" spans="1:21" x14ac:dyDescent="0.25">
      <c r="A366" s="7">
        <v>365</v>
      </c>
      <c r="F366" s="27"/>
      <c r="R366" s="7" t="s">
        <v>30</v>
      </c>
      <c r="U366" s="7"/>
    </row>
    <row r="367" spans="1:21" x14ac:dyDescent="0.25">
      <c r="A367" s="7">
        <v>366</v>
      </c>
      <c r="F367" s="27"/>
      <c r="R367" s="7" t="s">
        <v>30</v>
      </c>
      <c r="U367" s="7"/>
    </row>
    <row r="368" spans="1:21" x14ac:dyDescent="0.25">
      <c r="A368" s="7">
        <v>367</v>
      </c>
      <c r="F368" s="27"/>
      <c r="R368" s="7" t="s">
        <v>30</v>
      </c>
      <c r="U368" s="7"/>
    </row>
    <row r="369" spans="1:21" x14ac:dyDescent="0.25">
      <c r="A369" s="7">
        <v>368</v>
      </c>
      <c r="F369" s="27"/>
      <c r="R369" s="7" t="s">
        <v>30</v>
      </c>
      <c r="U369" s="7"/>
    </row>
    <row r="370" spans="1:21" x14ac:dyDescent="0.25">
      <c r="A370" s="7">
        <v>369</v>
      </c>
      <c r="F370" s="27"/>
      <c r="R370" s="7" t="s">
        <v>30</v>
      </c>
      <c r="U370" s="7"/>
    </row>
    <row r="371" spans="1:21" x14ac:dyDescent="0.25">
      <c r="A371" s="7">
        <v>370</v>
      </c>
      <c r="F371" s="27"/>
      <c r="R371" s="7" t="s">
        <v>30</v>
      </c>
      <c r="U371" s="7"/>
    </row>
    <row r="372" spans="1:21" x14ac:dyDescent="0.25">
      <c r="A372" s="7">
        <v>371</v>
      </c>
      <c r="F372" s="27"/>
      <c r="R372" s="7" t="s">
        <v>30</v>
      </c>
      <c r="U372" s="7"/>
    </row>
    <row r="373" spans="1:21" x14ac:dyDescent="0.25">
      <c r="A373" s="7">
        <v>372</v>
      </c>
      <c r="F373" s="27"/>
      <c r="R373" s="7" t="s">
        <v>30</v>
      </c>
      <c r="U373" s="7"/>
    </row>
    <row r="374" spans="1:21" x14ac:dyDescent="0.25">
      <c r="A374" s="7">
        <v>373</v>
      </c>
      <c r="F374" s="27"/>
      <c r="R374" s="7" t="s">
        <v>30</v>
      </c>
      <c r="U374" s="7"/>
    </row>
    <row r="375" spans="1:21" x14ac:dyDescent="0.25">
      <c r="A375" s="7">
        <v>374</v>
      </c>
      <c r="F375" s="27"/>
      <c r="R375" s="7" t="s">
        <v>30</v>
      </c>
      <c r="U375" s="7"/>
    </row>
    <row r="376" spans="1:21" x14ac:dyDescent="0.25">
      <c r="A376" s="7">
        <v>375</v>
      </c>
      <c r="F376" s="27"/>
      <c r="R376" s="7" t="s">
        <v>30</v>
      </c>
      <c r="U376" s="7"/>
    </row>
    <row r="377" spans="1:21" x14ac:dyDescent="0.25">
      <c r="A377" s="7">
        <v>376</v>
      </c>
      <c r="F377" s="27"/>
      <c r="R377" s="7" t="s">
        <v>30</v>
      </c>
      <c r="U377" s="7"/>
    </row>
    <row r="378" spans="1:21" x14ac:dyDescent="0.25">
      <c r="A378" s="7">
        <v>377</v>
      </c>
      <c r="F378" s="27"/>
      <c r="R378" s="7" t="s">
        <v>30</v>
      </c>
      <c r="U378" s="7"/>
    </row>
    <row r="379" spans="1:21" x14ac:dyDescent="0.25">
      <c r="A379" s="7">
        <v>378</v>
      </c>
      <c r="F379" s="27"/>
      <c r="R379" s="7" t="s">
        <v>30</v>
      </c>
      <c r="U379" s="7"/>
    </row>
    <row r="380" spans="1:21" x14ac:dyDescent="0.25">
      <c r="A380" s="7">
        <v>379</v>
      </c>
      <c r="F380" s="27"/>
      <c r="R380" s="7" t="s">
        <v>30</v>
      </c>
      <c r="U380" s="7"/>
    </row>
    <row r="381" spans="1:21" x14ac:dyDescent="0.25">
      <c r="A381" s="7">
        <v>380</v>
      </c>
      <c r="F381" s="27"/>
      <c r="R381" s="7" t="s">
        <v>30</v>
      </c>
      <c r="U381" s="7"/>
    </row>
    <row r="382" spans="1:21" x14ac:dyDescent="0.25">
      <c r="A382" s="7">
        <v>381</v>
      </c>
      <c r="F382" s="27"/>
      <c r="R382" s="7" t="s">
        <v>30</v>
      </c>
      <c r="U382" s="7"/>
    </row>
    <row r="383" spans="1:21" x14ac:dyDescent="0.25">
      <c r="A383" s="7">
        <v>382</v>
      </c>
      <c r="F383" s="27"/>
      <c r="R383" s="7" t="s">
        <v>30</v>
      </c>
      <c r="U383" s="7"/>
    </row>
    <row r="384" spans="1:21" x14ac:dyDescent="0.25">
      <c r="A384" s="7">
        <v>383</v>
      </c>
      <c r="F384" s="27"/>
      <c r="R384" s="7" t="s">
        <v>30</v>
      </c>
      <c r="U384" s="7"/>
    </row>
    <row r="385" spans="1:21" x14ac:dyDescent="0.25">
      <c r="A385" s="7">
        <v>384</v>
      </c>
      <c r="F385" s="27"/>
      <c r="R385" s="7" t="s">
        <v>30</v>
      </c>
      <c r="U385" s="7"/>
    </row>
    <row r="386" spans="1:21" x14ac:dyDescent="0.25">
      <c r="A386" s="7">
        <v>385</v>
      </c>
      <c r="F386" s="27"/>
      <c r="R386" s="7" t="s">
        <v>30</v>
      </c>
      <c r="U386" s="7"/>
    </row>
    <row r="387" spans="1:21" x14ac:dyDescent="0.25">
      <c r="A387" s="7">
        <v>386</v>
      </c>
      <c r="F387" s="27"/>
      <c r="R387" s="7" t="s">
        <v>30</v>
      </c>
      <c r="U387" s="7"/>
    </row>
    <row r="388" spans="1:21" x14ac:dyDescent="0.25">
      <c r="A388" s="7">
        <v>387</v>
      </c>
      <c r="F388" s="27"/>
      <c r="R388" s="7" t="s">
        <v>30</v>
      </c>
      <c r="U388" s="7"/>
    </row>
    <row r="389" spans="1:21" x14ac:dyDescent="0.25">
      <c r="A389" s="7">
        <v>388</v>
      </c>
      <c r="F389" s="27"/>
      <c r="R389" s="7" t="s">
        <v>30</v>
      </c>
      <c r="U389" s="7"/>
    </row>
    <row r="390" spans="1:21" x14ac:dyDescent="0.25">
      <c r="A390" s="7">
        <v>389</v>
      </c>
      <c r="F390" s="27"/>
      <c r="R390" s="7" t="s">
        <v>30</v>
      </c>
      <c r="U390" s="7"/>
    </row>
    <row r="391" spans="1:21" x14ac:dyDescent="0.25">
      <c r="A391" s="7">
        <v>390</v>
      </c>
      <c r="F391" s="27"/>
      <c r="R391" s="7" t="s">
        <v>30</v>
      </c>
      <c r="U391" s="7"/>
    </row>
    <row r="392" spans="1:21" x14ac:dyDescent="0.25">
      <c r="A392" s="7">
        <v>391</v>
      </c>
      <c r="F392" s="27"/>
      <c r="R392" s="7" t="s">
        <v>30</v>
      </c>
      <c r="U392" s="7"/>
    </row>
    <row r="393" spans="1:21" x14ac:dyDescent="0.25">
      <c r="A393" s="7">
        <v>392</v>
      </c>
      <c r="F393" s="27"/>
      <c r="R393" s="7" t="s">
        <v>30</v>
      </c>
      <c r="U393" s="7"/>
    </row>
    <row r="394" spans="1:21" x14ac:dyDescent="0.25">
      <c r="A394" s="7">
        <v>393</v>
      </c>
      <c r="F394" s="27"/>
      <c r="R394" s="7" t="s">
        <v>30</v>
      </c>
      <c r="U394" s="7"/>
    </row>
    <row r="395" spans="1:21" x14ac:dyDescent="0.25">
      <c r="A395" s="7">
        <v>394</v>
      </c>
      <c r="F395" s="27"/>
      <c r="R395" s="7" t="s">
        <v>30</v>
      </c>
      <c r="U395" s="7"/>
    </row>
    <row r="396" spans="1:21" x14ac:dyDescent="0.25">
      <c r="A396" s="7">
        <v>395</v>
      </c>
      <c r="F396" s="27"/>
      <c r="R396" s="7" t="s">
        <v>30</v>
      </c>
      <c r="U396" s="7"/>
    </row>
    <row r="397" spans="1:21" x14ac:dyDescent="0.25">
      <c r="A397" s="7">
        <v>396</v>
      </c>
      <c r="F397" s="27"/>
      <c r="R397" s="7" t="s">
        <v>30</v>
      </c>
      <c r="U397" s="7"/>
    </row>
    <row r="398" spans="1:21" x14ac:dyDescent="0.25">
      <c r="A398" s="7">
        <v>397</v>
      </c>
      <c r="F398" s="27"/>
      <c r="R398" s="7" t="s">
        <v>30</v>
      </c>
      <c r="U398" s="7"/>
    </row>
    <row r="399" spans="1:21" x14ac:dyDescent="0.25">
      <c r="A399" s="7">
        <v>398</v>
      </c>
      <c r="F399" s="27"/>
      <c r="R399" s="7" t="s">
        <v>30</v>
      </c>
      <c r="U399" s="7"/>
    </row>
    <row r="400" spans="1:21" x14ac:dyDescent="0.25">
      <c r="A400" s="7">
        <v>399</v>
      </c>
      <c r="F400" s="27"/>
      <c r="R400" s="7" t="s">
        <v>30</v>
      </c>
      <c r="U400" s="7"/>
    </row>
    <row r="401" spans="1:21" x14ac:dyDescent="0.25">
      <c r="A401" s="7">
        <v>400</v>
      </c>
      <c r="F401" s="27"/>
      <c r="R401" s="7" t="s">
        <v>30</v>
      </c>
      <c r="U401" s="7"/>
    </row>
    <row r="402" spans="1:21" x14ac:dyDescent="0.25">
      <c r="A402" s="7">
        <v>401</v>
      </c>
      <c r="F402" s="27"/>
      <c r="R402" s="7" t="s">
        <v>30</v>
      </c>
      <c r="U402" s="7"/>
    </row>
    <row r="403" spans="1:21" x14ac:dyDescent="0.25">
      <c r="A403" s="7">
        <v>402</v>
      </c>
      <c r="F403" s="27"/>
      <c r="R403" s="7" t="s">
        <v>30</v>
      </c>
      <c r="U403" s="7"/>
    </row>
    <row r="404" spans="1:21" x14ac:dyDescent="0.25">
      <c r="A404" s="7">
        <v>403</v>
      </c>
      <c r="F404" s="27"/>
      <c r="R404" s="7" t="s">
        <v>30</v>
      </c>
      <c r="U404" s="7"/>
    </row>
    <row r="405" spans="1:21" x14ac:dyDescent="0.25">
      <c r="A405" s="7">
        <v>404</v>
      </c>
      <c r="F405" s="27"/>
      <c r="R405" s="7" t="s">
        <v>30</v>
      </c>
      <c r="U405" s="7"/>
    </row>
    <row r="406" spans="1:21" x14ac:dyDescent="0.25">
      <c r="A406" s="7">
        <v>405</v>
      </c>
      <c r="F406" s="27"/>
      <c r="R406" s="7" t="s">
        <v>30</v>
      </c>
      <c r="U406" s="7"/>
    </row>
    <row r="407" spans="1:21" x14ac:dyDescent="0.25">
      <c r="A407" s="7">
        <v>406</v>
      </c>
      <c r="F407" s="27"/>
      <c r="R407" s="7" t="s">
        <v>30</v>
      </c>
      <c r="U407" s="7"/>
    </row>
    <row r="408" spans="1:21" x14ac:dyDescent="0.25">
      <c r="A408" s="7">
        <v>407</v>
      </c>
      <c r="F408" s="27"/>
      <c r="R408" s="7" t="s">
        <v>30</v>
      </c>
      <c r="U408" s="7"/>
    </row>
    <row r="409" spans="1:21" x14ac:dyDescent="0.25">
      <c r="A409" s="7">
        <v>408</v>
      </c>
      <c r="F409" s="27"/>
      <c r="R409" s="7" t="s">
        <v>30</v>
      </c>
      <c r="U409" s="7"/>
    </row>
    <row r="410" spans="1:21" x14ac:dyDescent="0.25">
      <c r="A410" s="7">
        <v>409</v>
      </c>
      <c r="F410" s="27"/>
      <c r="R410" s="7" t="s">
        <v>30</v>
      </c>
      <c r="U410" s="7"/>
    </row>
    <row r="411" spans="1:21" x14ac:dyDescent="0.25">
      <c r="A411" s="7">
        <v>410</v>
      </c>
      <c r="F411" s="27"/>
      <c r="R411" s="7" t="s">
        <v>30</v>
      </c>
      <c r="U411" s="7"/>
    </row>
    <row r="412" spans="1:21" x14ac:dyDescent="0.25">
      <c r="A412" s="7">
        <v>411</v>
      </c>
      <c r="F412" s="27"/>
      <c r="R412" s="7" t="s">
        <v>30</v>
      </c>
      <c r="U412" s="7"/>
    </row>
    <row r="413" spans="1:21" x14ac:dyDescent="0.25">
      <c r="A413" s="7">
        <v>412</v>
      </c>
      <c r="F413" s="27"/>
      <c r="R413" s="7" t="s">
        <v>30</v>
      </c>
      <c r="U413" s="7"/>
    </row>
    <row r="414" spans="1:21" x14ac:dyDescent="0.25">
      <c r="A414" s="7">
        <v>413</v>
      </c>
      <c r="F414" s="27"/>
      <c r="R414" s="7" t="s">
        <v>30</v>
      </c>
      <c r="U414" s="7"/>
    </row>
    <row r="415" spans="1:21" x14ac:dyDescent="0.25">
      <c r="A415" s="7">
        <v>414</v>
      </c>
      <c r="F415" s="27"/>
      <c r="R415" s="7" t="s">
        <v>30</v>
      </c>
      <c r="U415" s="7"/>
    </row>
    <row r="416" spans="1:21" x14ac:dyDescent="0.25">
      <c r="A416" s="7">
        <v>415</v>
      </c>
      <c r="F416" s="27"/>
      <c r="R416" s="7" t="s">
        <v>30</v>
      </c>
      <c r="U416" s="7"/>
    </row>
    <row r="417" spans="1:21" x14ac:dyDescent="0.25">
      <c r="A417" s="7">
        <v>416</v>
      </c>
      <c r="F417" s="27"/>
      <c r="R417" s="7" t="s">
        <v>30</v>
      </c>
      <c r="U417" s="7"/>
    </row>
    <row r="418" spans="1:21" x14ac:dyDescent="0.25">
      <c r="A418" s="7">
        <v>417</v>
      </c>
      <c r="F418" s="27"/>
      <c r="R418" s="7" t="s">
        <v>30</v>
      </c>
      <c r="U418" s="7"/>
    </row>
    <row r="419" spans="1:21" x14ac:dyDescent="0.25">
      <c r="A419" s="7">
        <v>418</v>
      </c>
      <c r="F419" s="27"/>
      <c r="R419" s="7" t="s">
        <v>30</v>
      </c>
      <c r="U419" s="7"/>
    </row>
    <row r="420" spans="1:21" x14ac:dyDescent="0.25">
      <c r="A420" s="7">
        <v>419</v>
      </c>
      <c r="F420" s="27"/>
      <c r="R420" s="7" t="s">
        <v>30</v>
      </c>
      <c r="U420" s="7"/>
    </row>
    <row r="421" spans="1:21" x14ac:dyDescent="0.25">
      <c r="A421" s="7">
        <v>420</v>
      </c>
      <c r="F421" s="27"/>
      <c r="R421" s="7" t="s">
        <v>30</v>
      </c>
      <c r="U421" s="7"/>
    </row>
    <row r="422" spans="1:21" x14ac:dyDescent="0.25">
      <c r="A422" s="7">
        <v>421</v>
      </c>
      <c r="F422" s="27"/>
      <c r="R422" s="7" t="s">
        <v>30</v>
      </c>
      <c r="U422" s="7"/>
    </row>
    <row r="423" spans="1:21" x14ac:dyDescent="0.25">
      <c r="A423" s="7">
        <v>422</v>
      </c>
      <c r="F423" s="27"/>
      <c r="R423" s="7" t="s">
        <v>30</v>
      </c>
      <c r="U423" s="7"/>
    </row>
    <row r="424" spans="1:21" x14ac:dyDescent="0.25">
      <c r="A424" s="7">
        <v>423</v>
      </c>
      <c r="F424" s="27"/>
      <c r="R424" s="7" t="s">
        <v>30</v>
      </c>
      <c r="U424" s="7"/>
    </row>
    <row r="425" spans="1:21" x14ac:dyDescent="0.25">
      <c r="A425" s="7">
        <v>424</v>
      </c>
      <c r="F425" s="27"/>
      <c r="R425" s="7" t="s">
        <v>30</v>
      </c>
      <c r="U425" s="7"/>
    </row>
    <row r="426" spans="1:21" x14ac:dyDescent="0.25">
      <c r="A426" s="7">
        <v>425</v>
      </c>
      <c r="F426" s="27"/>
      <c r="R426" s="7" t="s">
        <v>30</v>
      </c>
      <c r="U426" s="7"/>
    </row>
    <row r="427" spans="1:21" x14ac:dyDescent="0.25">
      <c r="A427" s="7">
        <v>426</v>
      </c>
      <c r="F427" s="27"/>
      <c r="R427" s="7" t="s">
        <v>30</v>
      </c>
      <c r="U427" s="7"/>
    </row>
    <row r="428" spans="1:21" x14ac:dyDescent="0.25">
      <c r="A428" s="7">
        <v>427</v>
      </c>
      <c r="F428" s="27"/>
      <c r="R428" s="7" t="s">
        <v>30</v>
      </c>
      <c r="U428" s="7"/>
    </row>
    <row r="429" spans="1:21" x14ac:dyDescent="0.25">
      <c r="A429" s="7">
        <v>428</v>
      </c>
      <c r="F429" s="27"/>
      <c r="R429" s="7" t="s">
        <v>30</v>
      </c>
      <c r="U429" s="7"/>
    </row>
    <row r="430" spans="1:21" x14ac:dyDescent="0.25">
      <c r="A430" s="7">
        <v>429</v>
      </c>
      <c r="F430" s="27"/>
      <c r="R430" s="7" t="s">
        <v>30</v>
      </c>
      <c r="U430" s="7"/>
    </row>
    <row r="431" spans="1:21" x14ac:dyDescent="0.25">
      <c r="A431" s="7">
        <v>430</v>
      </c>
      <c r="F431" s="27"/>
      <c r="R431" s="7" t="s">
        <v>30</v>
      </c>
      <c r="U431" s="7"/>
    </row>
    <row r="432" spans="1:21" x14ac:dyDescent="0.25">
      <c r="A432" s="7">
        <v>431</v>
      </c>
      <c r="F432" s="27"/>
      <c r="R432" s="7" t="s">
        <v>30</v>
      </c>
      <c r="U432" s="7"/>
    </row>
    <row r="433" spans="1:21" x14ac:dyDescent="0.25">
      <c r="A433" s="7">
        <v>432</v>
      </c>
      <c r="F433" s="27"/>
      <c r="R433" s="7" t="s">
        <v>30</v>
      </c>
      <c r="U433" s="7"/>
    </row>
    <row r="434" spans="1:21" x14ac:dyDescent="0.25">
      <c r="A434" s="7">
        <v>433</v>
      </c>
      <c r="F434" s="27"/>
      <c r="R434" s="7" t="s">
        <v>30</v>
      </c>
      <c r="U434" s="7"/>
    </row>
    <row r="435" spans="1:21" x14ac:dyDescent="0.25">
      <c r="A435" s="7">
        <v>434</v>
      </c>
      <c r="F435" s="27"/>
      <c r="R435" s="7" t="s">
        <v>30</v>
      </c>
      <c r="U435" s="7"/>
    </row>
    <row r="436" spans="1:21" x14ac:dyDescent="0.25">
      <c r="A436" s="7">
        <v>435</v>
      </c>
      <c r="F436" s="27"/>
      <c r="R436" s="7" t="s">
        <v>30</v>
      </c>
      <c r="U436" s="7"/>
    </row>
    <row r="437" spans="1:21" x14ac:dyDescent="0.25">
      <c r="A437" s="7">
        <v>436</v>
      </c>
      <c r="F437" s="27"/>
      <c r="R437" s="7" t="s">
        <v>30</v>
      </c>
      <c r="U437" s="7"/>
    </row>
    <row r="438" spans="1:21" x14ac:dyDescent="0.25">
      <c r="A438" s="7">
        <v>437</v>
      </c>
      <c r="F438" s="27"/>
      <c r="R438" s="7" t="s">
        <v>30</v>
      </c>
      <c r="U438" s="7"/>
    </row>
    <row r="439" spans="1:21" x14ac:dyDescent="0.25">
      <c r="A439" s="7">
        <v>438</v>
      </c>
      <c r="F439" s="27"/>
      <c r="R439" s="7" t="s">
        <v>30</v>
      </c>
      <c r="U439" s="7"/>
    </row>
    <row r="440" spans="1:21" x14ac:dyDescent="0.25">
      <c r="A440" s="7">
        <v>439</v>
      </c>
      <c r="F440" s="27"/>
      <c r="R440" s="7" t="s">
        <v>30</v>
      </c>
      <c r="U440" s="7"/>
    </row>
    <row r="441" spans="1:21" x14ac:dyDescent="0.25">
      <c r="A441" s="7">
        <v>440</v>
      </c>
      <c r="F441" s="27"/>
      <c r="R441" s="7" t="s">
        <v>30</v>
      </c>
      <c r="U441" s="7"/>
    </row>
    <row r="442" spans="1:21" x14ac:dyDescent="0.25">
      <c r="A442" s="7">
        <v>441</v>
      </c>
      <c r="F442" s="27"/>
      <c r="R442" s="7" t="s">
        <v>30</v>
      </c>
      <c r="U442" s="7"/>
    </row>
    <row r="443" spans="1:21" x14ac:dyDescent="0.25">
      <c r="A443" s="7">
        <v>442</v>
      </c>
      <c r="F443" s="27"/>
      <c r="R443" s="7" t="s">
        <v>30</v>
      </c>
      <c r="U443" s="7"/>
    </row>
    <row r="444" spans="1:21" x14ac:dyDescent="0.25">
      <c r="A444" s="7">
        <v>443</v>
      </c>
      <c r="F444" s="27"/>
      <c r="R444" s="7" t="s">
        <v>30</v>
      </c>
      <c r="U444" s="7"/>
    </row>
    <row r="445" spans="1:21" x14ac:dyDescent="0.25">
      <c r="A445" s="7">
        <v>444</v>
      </c>
      <c r="F445" s="27"/>
      <c r="R445" s="7" t="s">
        <v>30</v>
      </c>
      <c r="U445" s="7"/>
    </row>
    <row r="446" spans="1:21" x14ac:dyDescent="0.25">
      <c r="A446" s="7">
        <v>445</v>
      </c>
      <c r="F446" s="27"/>
      <c r="R446" s="7" t="s">
        <v>30</v>
      </c>
      <c r="U446" s="7"/>
    </row>
    <row r="447" spans="1:21" x14ac:dyDescent="0.25">
      <c r="A447" s="7">
        <v>446</v>
      </c>
      <c r="F447" s="27"/>
      <c r="R447" s="7" t="s">
        <v>30</v>
      </c>
      <c r="U447" s="7"/>
    </row>
    <row r="448" spans="1:21" x14ac:dyDescent="0.25">
      <c r="A448" s="7">
        <v>447</v>
      </c>
      <c r="F448" s="27"/>
      <c r="R448" s="7" t="s">
        <v>30</v>
      </c>
      <c r="U448" s="7"/>
    </row>
    <row r="449" spans="1:21" x14ac:dyDescent="0.25">
      <c r="A449" s="7">
        <v>448</v>
      </c>
      <c r="F449" s="27"/>
      <c r="R449" s="7" t="s">
        <v>30</v>
      </c>
      <c r="U449" s="7"/>
    </row>
    <row r="450" spans="1:21" x14ac:dyDescent="0.25">
      <c r="A450" s="7">
        <v>449</v>
      </c>
      <c r="F450" s="27"/>
      <c r="R450" s="7" t="s">
        <v>30</v>
      </c>
      <c r="U450" s="7"/>
    </row>
    <row r="451" spans="1:21" x14ac:dyDescent="0.25">
      <c r="A451" s="7">
        <v>450</v>
      </c>
      <c r="F451" s="27"/>
      <c r="R451" s="7" t="s">
        <v>30</v>
      </c>
      <c r="U451" s="7"/>
    </row>
    <row r="452" spans="1:21" x14ac:dyDescent="0.25">
      <c r="A452" s="7">
        <v>451</v>
      </c>
      <c r="F452" s="27"/>
      <c r="R452" s="7" t="s">
        <v>30</v>
      </c>
      <c r="U452" s="7"/>
    </row>
    <row r="453" spans="1:21" x14ac:dyDescent="0.25">
      <c r="A453" s="7">
        <v>452</v>
      </c>
      <c r="F453" s="27"/>
      <c r="R453" s="7" t="s">
        <v>30</v>
      </c>
      <c r="U453" s="7"/>
    </row>
    <row r="454" spans="1:21" x14ac:dyDescent="0.25">
      <c r="A454" s="7">
        <v>453</v>
      </c>
      <c r="F454" s="27"/>
      <c r="R454" s="7" t="s">
        <v>30</v>
      </c>
      <c r="U454" s="7"/>
    </row>
    <row r="455" spans="1:21" x14ac:dyDescent="0.25">
      <c r="A455" s="7">
        <v>454</v>
      </c>
      <c r="F455" s="27"/>
      <c r="R455" s="7" t="s">
        <v>30</v>
      </c>
      <c r="U455" s="7"/>
    </row>
    <row r="456" spans="1:21" x14ac:dyDescent="0.25">
      <c r="A456" s="7">
        <v>455</v>
      </c>
      <c r="F456" s="27"/>
      <c r="R456" s="7" t="s">
        <v>30</v>
      </c>
      <c r="U456" s="7"/>
    </row>
    <row r="457" spans="1:21" x14ac:dyDescent="0.25">
      <c r="A457" s="7">
        <v>456</v>
      </c>
      <c r="F457" s="27"/>
      <c r="R457" s="7" t="s">
        <v>30</v>
      </c>
      <c r="U457" s="7"/>
    </row>
    <row r="458" spans="1:21" x14ac:dyDescent="0.25">
      <c r="A458" s="7">
        <v>457</v>
      </c>
      <c r="F458" s="27"/>
      <c r="R458" s="7" t="s">
        <v>30</v>
      </c>
      <c r="U458" s="7"/>
    </row>
    <row r="459" spans="1:21" x14ac:dyDescent="0.25">
      <c r="A459" s="7">
        <v>458</v>
      </c>
      <c r="F459" s="27"/>
      <c r="R459" s="7" t="s">
        <v>30</v>
      </c>
      <c r="U459" s="7"/>
    </row>
    <row r="460" spans="1:21" x14ac:dyDescent="0.25">
      <c r="A460" s="7">
        <v>459</v>
      </c>
      <c r="F460" s="27"/>
      <c r="R460" s="7" t="s">
        <v>30</v>
      </c>
      <c r="U460" s="7"/>
    </row>
    <row r="461" spans="1:21" x14ac:dyDescent="0.25">
      <c r="A461" s="7">
        <v>460</v>
      </c>
      <c r="F461" s="27"/>
      <c r="R461" s="7" t="s">
        <v>30</v>
      </c>
      <c r="U461" s="7"/>
    </row>
    <row r="462" spans="1:21" x14ac:dyDescent="0.25">
      <c r="A462" s="7">
        <v>461</v>
      </c>
      <c r="F462" s="27"/>
      <c r="R462" s="7" t="s">
        <v>30</v>
      </c>
      <c r="U462" s="7"/>
    </row>
    <row r="463" spans="1:21" x14ac:dyDescent="0.25">
      <c r="A463" s="7">
        <v>462</v>
      </c>
      <c r="F463" s="27"/>
      <c r="R463" s="7" t="s">
        <v>30</v>
      </c>
      <c r="U463" s="7"/>
    </row>
    <row r="464" spans="1:21" x14ac:dyDescent="0.25">
      <c r="A464" s="7">
        <v>463</v>
      </c>
      <c r="F464" s="27"/>
      <c r="R464" s="7" t="s">
        <v>30</v>
      </c>
      <c r="U464" s="7"/>
    </row>
    <row r="465" spans="1:21" x14ac:dyDescent="0.25">
      <c r="A465" s="7">
        <v>464</v>
      </c>
      <c r="F465" s="27"/>
      <c r="R465" s="7" t="s">
        <v>30</v>
      </c>
      <c r="U465" s="7"/>
    </row>
    <row r="466" spans="1:21" x14ac:dyDescent="0.25">
      <c r="A466" s="7">
        <v>465</v>
      </c>
      <c r="F466" s="27"/>
      <c r="R466" s="7" t="s">
        <v>30</v>
      </c>
      <c r="U466" s="7"/>
    </row>
    <row r="467" spans="1:21" x14ac:dyDescent="0.25">
      <c r="A467" s="7">
        <v>466</v>
      </c>
      <c r="F467" s="27"/>
      <c r="R467" s="7" t="s">
        <v>30</v>
      </c>
      <c r="U467" s="7"/>
    </row>
    <row r="468" spans="1:21" x14ac:dyDescent="0.25">
      <c r="A468" s="7">
        <v>467</v>
      </c>
      <c r="F468" s="27"/>
      <c r="R468" s="7" t="s">
        <v>30</v>
      </c>
      <c r="U468" s="7"/>
    </row>
    <row r="469" spans="1:21" x14ac:dyDescent="0.25">
      <c r="A469" s="7">
        <v>468</v>
      </c>
      <c r="F469" s="27"/>
      <c r="R469" s="7" t="s">
        <v>30</v>
      </c>
      <c r="U469" s="7"/>
    </row>
    <row r="470" spans="1:21" x14ac:dyDescent="0.25">
      <c r="A470" s="7">
        <v>469</v>
      </c>
      <c r="F470" s="27"/>
      <c r="R470" s="7" t="s">
        <v>30</v>
      </c>
      <c r="U470" s="7"/>
    </row>
    <row r="471" spans="1:21" x14ac:dyDescent="0.25">
      <c r="A471" s="7">
        <v>470</v>
      </c>
      <c r="F471" s="27"/>
      <c r="R471" s="7" t="s">
        <v>30</v>
      </c>
      <c r="U471" s="7"/>
    </row>
    <row r="472" spans="1:21" x14ac:dyDescent="0.25">
      <c r="A472" s="7">
        <v>471</v>
      </c>
      <c r="F472" s="27"/>
      <c r="R472" s="7" t="s">
        <v>30</v>
      </c>
      <c r="U472" s="7"/>
    </row>
    <row r="473" spans="1:21" x14ac:dyDescent="0.25">
      <c r="A473" s="7">
        <v>472</v>
      </c>
      <c r="F473" s="27"/>
      <c r="R473" s="7" t="s">
        <v>30</v>
      </c>
      <c r="U473" s="7"/>
    </row>
    <row r="474" spans="1:21" x14ac:dyDescent="0.25">
      <c r="A474" s="7">
        <v>473</v>
      </c>
      <c r="F474" s="27"/>
      <c r="R474" s="7" t="s">
        <v>30</v>
      </c>
      <c r="U474" s="7"/>
    </row>
    <row r="475" spans="1:21" x14ac:dyDescent="0.25">
      <c r="A475" s="7">
        <v>474</v>
      </c>
      <c r="F475" s="27"/>
      <c r="R475" s="7" t="s">
        <v>30</v>
      </c>
      <c r="U475" s="7"/>
    </row>
    <row r="476" spans="1:21" x14ac:dyDescent="0.25">
      <c r="A476" s="7">
        <v>475</v>
      </c>
      <c r="F476" s="27"/>
      <c r="R476" s="7" t="s">
        <v>30</v>
      </c>
      <c r="U476" s="7"/>
    </row>
    <row r="477" spans="1:21" x14ac:dyDescent="0.25">
      <c r="A477" s="7">
        <v>476</v>
      </c>
      <c r="F477" s="27"/>
      <c r="R477" s="7" t="s">
        <v>30</v>
      </c>
      <c r="U477" s="7"/>
    </row>
    <row r="478" spans="1:21" x14ac:dyDescent="0.25">
      <c r="A478" s="7">
        <v>477</v>
      </c>
      <c r="F478" s="27"/>
      <c r="R478" s="7" t="s">
        <v>30</v>
      </c>
      <c r="U478" s="7"/>
    </row>
    <row r="479" spans="1:21" x14ac:dyDescent="0.25">
      <c r="A479" s="7">
        <v>478</v>
      </c>
      <c r="F479" s="27"/>
      <c r="R479" s="7" t="s">
        <v>30</v>
      </c>
      <c r="U479" s="7"/>
    </row>
    <row r="480" spans="1:21" x14ac:dyDescent="0.25">
      <c r="A480" s="7">
        <v>479</v>
      </c>
      <c r="F480" s="27"/>
      <c r="R480" s="7" t="s">
        <v>30</v>
      </c>
      <c r="U480" s="7"/>
    </row>
    <row r="481" spans="1:21" x14ac:dyDescent="0.25">
      <c r="A481" s="7">
        <v>480</v>
      </c>
      <c r="F481" s="27"/>
      <c r="R481" s="7" t="s">
        <v>30</v>
      </c>
      <c r="U481" s="7"/>
    </row>
    <row r="482" spans="1:21" x14ac:dyDescent="0.25">
      <c r="A482" s="7">
        <v>481</v>
      </c>
      <c r="F482" s="27"/>
      <c r="R482" s="7" t="s">
        <v>30</v>
      </c>
      <c r="U482" s="7"/>
    </row>
    <row r="483" spans="1:21" x14ac:dyDescent="0.25">
      <c r="A483" s="7">
        <v>482</v>
      </c>
      <c r="F483" s="27"/>
      <c r="R483" s="7" t="s">
        <v>30</v>
      </c>
      <c r="U483" s="7"/>
    </row>
    <row r="484" spans="1:21" x14ac:dyDescent="0.25">
      <c r="A484" s="7">
        <v>483</v>
      </c>
      <c r="F484" s="27"/>
      <c r="R484" s="7" t="s">
        <v>30</v>
      </c>
      <c r="U484" s="7"/>
    </row>
    <row r="485" spans="1:21" x14ac:dyDescent="0.25">
      <c r="A485" s="7">
        <v>484</v>
      </c>
      <c r="F485" s="27"/>
      <c r="R485" s="7" t="s">
        <v>30</v>
      </c>
      <c r="U485" s="7"/>
    </row>
    <row r="486" spans="1:21" x14ac:dyDescent="0.25">
      <c r="A486" s="7">
        <v>485</v>
      </c>
      <c r="F486" s="27"/>
      <c r="R486" s="7" t="s">
        <v>30</v>
      </c>
      <c r="U486" s="7"/>
    </row>
    <row r="487" spans="1:21" x14ac:dyDescent="0.25">
      <c r="A487" s="7">
        <v>486</v>
      </c>
      <c r="F487" s="27"/>
      <c r="R487" s="7" t="s">
        <v>30</v>
      </c>
      <c r="U487" s="7"/>
    </row>
    <row r="488" spans="1:21" x14ac:dyDescent="0.25">
      <c r="A488" s="7">
        <v>487</v>
      </c>
      <c r="F488" s="27"/>
      <c r="R488" s="7" t="s">
        <v>30</v>
      </c>
      <c r="U488" s="7"/>
    </row>
    <row r="489" spans="1:21" x14ac:dyDescent="0.25">
      <c r="A489" s="7">
        <v>488</v>
      </c>
      <c r="F489" s="27"/>
      <c r="R489" s="7" t="s">
        <v>30</v>
      </c>
      <c r="U489" s="7"/>
    </row>
    <row r="490" spans="1:21" x14ac:dyDescent="0.25">
      <c r="A490" s="7">
        <v>489</v>
      </c>
      <c r="F490" s="27"/>
      <c r="R490" s="7" t="s">
        <v>30</v>
      </c>
      <c r="U490" s="7"/>
    </row>
    <row r="491" spans="1:21" x14ac:dyDescent="0.25">
      <c r="A491" s="7">
        <v>490</v>
      </c>
      <c r="F491" s="27"/>
      <c r="R491" s="7" t="s">
        <v>30</v>
      </c>
      <c r="U491" s="7"/>
    </row>
    <row r="492" spans="1:21" x14ac:dyDescent="0.25">
      <c r="A492" s="7">
        <v>491</v>
      </c>
      <c r="F492" s="27"/>
      <c r="R492" s="7" t="s">
        <v>30</v>
      </c>
      <c r="U492" s="7"/>
    </row>
    <row r="493" spans="1:21" x14ac:dyDescent="0.25">
      <c r="A493" s="7">
        <v>492</v>
      </c>
      <c r="F493" s="27"/>
      <c r="R493" s="7" t="s">
        <v>30</v>
      </c>
      <c r="U493" s="7"/>
    </row>
    <row r="494" spans="1:21" x14ac:dyDescent="0.25">
      <c r="A494" s="7">
        <v>493</v>
      </c>
      <c r="F494" s="27"/>
      <c r="R494" s="7" t="s">
        <v>30</v>
      </c>
      <c r="U494" s="7"/>
    </row>
    <row r="495" spans="1:21" x14ac:dyDescent="0.25">
      <c r="A495" s="7">
        <v>494</v>
      </c>
      <c r="F495" s="27"/>
      <c r="R495" s="7" t="s">
        <v>30</v>
      </c>
      <c r="U495" s="7"/>
    </row>
    <row r="496" spans="1:21" x14ac:dyDescent="0.25">
      <c r="A496" s="7">
        <v>495</v>
      </c>
      <c r="F496" s="27"/>
      <c r="R496" s="7" t="s">
        <v>30</v>
      </c>
      <c r="U496" s="7"/>
    </row>
    <row r="497" spans="1:21" x14ac:dyDescent="0.25">
      <c r="A497" s="7">
        <v>496</v>
      </c>
      <c r="F497" s="27"/>
      <c r="R497" s="7" t="s">
        <v>30</v>
      </c>
      <c r="U497" s="7"/>
    </row>
    <row r="498" spans="1:21" x14ac:dyDescent="0.25">
      <c r="A498" s="7">
        <v>497</v>
      </c>
      <c r="F498" s="27"/>
      <c r="R498" s="7" t="s">
        <v>30</v>
      </c>
      <c r="U498" s="7"/>
    </row>
    <row r="499" spans="1:21" x14ac:dyDescent="0.25">
      <c r="A499" s="7">
        <v>498</v>
      </c>
      <c r="F499" s="27"/>
      <c r="R499" s="7" t="s">
        <v>30</v>
      </c>
      <c r="U499" s="7"/>
    </row>
    <row r="500" spans="1:21" x14ac:dyDescent="0.25">
      <c r="A500" s="7">
        <v>499</v>
      </c>
      <c r="F500" s="27"/>
      <c r="R500" s="7" t="s">
        <v>30</v>
      </c>
      <c r="U500" s="7"/>
    </row>
    <row r="501" spans="1:21" x14ac:dyDescent="0.25">
      <c r="A501" s="7">
        <v>500</v>
      </c>
      <c r="F501" s="27"/>
      <c r="R501" s="7" t="s">
        <v>30</v>
      </c>
      <c r="U501" s="7"/>
    </row>
    <row r="502" spans="1:21" x14ac:dyDescent="0.25">
      <c r="A502" s="7">
        <v>501</v>
      </c>
      <c r="F502" s="27"/>
      <c r="R502" s="7" t="s">
        <v>30</v>
      </c>
      <c r="U502" s="7"/>
    </row>
    <row r="503" spans="1:21" x14ac:dyDescent="0.25">
      <c r="A503" s="7">
        <v>502</v>
      </c>
      <c r="F503" s="27"/>
      <c r="R503" s="7" t="s">
        <v>30</v>
      </c>
      <c r="U503" s="7"/>
    </row>
    <row r="504" spans="1:21" x14ac:dyDescent="0.25">
      <c r="A504" s="7">
        <v>503</v>
      </c>
      <c r="F504" s="27"/>
      <c r="R504" s="7" t="s">
        <v>30</v>
      </c>
      <c r="U504" s="7"/>
    </row>
    <row r="505" spans="1:21" x14ac:dyDescent="0.25">
      <c r="A505" s="7">
        <v>504</v>
      </c>
      <c r="F505" s="27"/>
      <c r="R505" s="7" t="s">
        <v>30</v>
      </c>
      <c r="U505" s="7"/>
    </row>
    <row r="506" spans="1:21" x14ac:dyDescent="0.25">
      <c r="A506" s="7">
        <v>505</v>
      </c>
      <c r="F506" s="27"/>
      <c r="R506" s="7" t="s">
        <v>30</v>
      </c>
      <c r="U506" s="7"/>
    </row>
    <row r="507" spans="1:21" x14ac:dyDescent="0.25">
      <c r="A507" s="7">
        <v>506</v>
      </c>
      <c r="F507" s="27"/>
      <c r="R507" s="7" t="s">
        <v>30</v>
      </c>
      <c r="U507" s="7"/>
    </row>
    <row r="508" spans="1:21" x14ac:dyDescent="0.25">
      <c r="A508" s="7">
        <v>507</v>
      </c>
      <c r="F508" s="27"/>
      <c r="R508" s="7" t="s">
        <v>30</v>
      </c>
      <c r="U508" s="7"/>
    </row>
    <row r="509" spans="1:21" x14ac:dyDescent="0.25">
      <c r="A509" s="7">
        <v>508</v>
      </c>
      <c r="F509" s="27"/>
      <c r="R509" s="7" t="s">
        <v>30</v>
      </c>
      <c r="U509" s="7"/>
    </row>
    <row r="510" spans="1:21" x14ac:dyDescent="0.25">
      <c r="A510" s="7">
        <v>509</v>
      </c>
      <c r="F510" s="27"/>
      <c r="R510" s="7" t="s">
        <v>30</v>
      </c>
      <c r="U510" s="7"/>
    </row>
    <row r="511" spans="1:21" x14ac:dyDescent="0.25">
      <c r="A511" s="7">
        <v>510</v>
      </c>
      <c r="F511" s="27"/>
      <c r="R511" s="7" t="s">
        <v>30</v>
      </c>
      <c r="U511" s="7"/>
    </row>
    <row r="512" spans="1:21" x14ac:dyDescent="0.25">
      <c r="A512" s="7">
        <v>511</v>
      </c>
      <c r="F512" s="27"/>
      <c r="R512" s="7" t="s">
        <v>30</v>
      </c>
      <c r="U512" s="7"/>
    </row>
    <row r="513" spans="1:21" x14ac:dyDescent="0.25">
      <c r="A513" s="7">
        <v>512</v>
      </c>
      <c r="F513" s="27"/>
      <c r="R513" s="7" t="s">
        <v>30</v>
      </c>
      <c r="U513" s="7"/>
    </row>
    <row r="514" spans="1:21" x14ac:dyDescent="0.25">
      <c r="A514" s="7">
        <v>513</v>
      </c>
      <c r="F514" s="27"/>
      <c r="R514" s="7" t="s">
        <v>30</v>
      </c>
      <c r="U514" s="7"/>
    </row>
    <row r="515" spans="1:21" x14ac:dyDescent="0.25">
      <c r="A515" s="7">
        <v>514</v>
      </c>
      <c r="F515" s="27"/>
      <c r="R515" s="7" t="s">
        <v>30</v>
      </c>
      <c r="U515" s="7"/>
    </row>
    <row r="516" spans="1:21" x14ac:dyDescent="0.25">
      <c r="A516" s="7">
        <v>515</v>
      </c>
      <c r="F516" s="27"/>
      <c r="R516" s="7" t="s">
        <v>30</v>
      </c>
      <c r="U516" s="7"/>
    </row>
    <row r="517" spans="1:21" x14ac:dyDescent="0.25">
      <c r="A517" s="7">
        <v>516</v>
      </c>
      <c r="F517" s="27"/>
      <c r="R517" s="7" t="s">
        <v>30</v>
      </c>
      <c r="U517" s="7"/>
    </row>
    <row r="518" spans="1:21" x14ac:dyDescent="0.25">
      <c r="A518" s="7">
        <v>517</v>
      </c>
      <c r="F518" s="27"/>
      <c r="R518" s="7" t="s">
        <v>30</v>
      </c>
      <c r="U518" s="7"/>
    </row>
    <row r="519" spans="1:21" x14ac:dyDescent="0.25">
      <c r="A519" s="7">
        <v>518</v>
      </c>
      <c r="F519" s="27"/>
      <c r="R519" s="7" t="s">
        <v>30</v>
      </c>
      <c r="U519" s="7"/>
    </row>
    <row r="520" spans="1:21" x14ac:dyDescent="0.25">
      <c r="A520" s="7">
        <v>519</v>
      </c>
      <c r="F520" s="27"/>
      <c r="R520" s="7" t="s">
        <v>30</v>
      </c>
      <c r="U520" s="7"/>
    </row>
    <row r="521" spans="1:21" x14ac:dyDescent="0.25">
      <c r="A521" s="7">
        <v>520</v>
      </c>
      <c r="F521" s="27"/>
      <c r="R521" s="7" t="s">
        <v>30</v>
      </c>
      <c r="U521" s="7"/>
    </row>
    <row r="522" spans="1:21" x14ac:dyDescent="0.25">
      <c r="A522" s="7">
        <v>521</v>
      </c>
      <c r="F522" s="27"/>
      <c r="R522" s="7" t="s">
        <v>30</v>
      </c>
      <c r="U522" s="7"/>
    </row>
    <row r="523" spans="1:21" x14ac:dyDescent="0.25">
      <c r="A523" s="7">
        <v>522</v>
      </c>
      <c r="F523" s="27"/>
      <c r="R523" s="7" t="s">
        <v>30</v>
      </c>
      <c r="U523" s="7"/>
    </row>
    <row r="524" spans="1:21" x14ac:dyDescent="0.25">
      <c r="A524" s="7">
        <v>523</v>
      </c>
      <c r="F524" s="27"/>
      <c r="R524" s="7" t="s">
        <v>30</v>
      </c>
      <c r="U524" s="7"/>
    </row>
    <row r="525" spans="1:21" x14ac:dyDescent="0.25">
      <c r="A525" s="7">
        <v>524</v>
      </c>
      <c r="F525" s="27"/>
      <c r="R525" s="7" t="s">
        <v>30</v>
      </c>
      <c r="U525" s="7"/>
    </row>
    <row r="526" spans="1:21" x14ac:dyDescent="0.25">
      <c r="A526" s="7">
        <v>525</v>
      </c>
      <c r="F526" s="27"/>
      <c r="R526" s="7" t="s">
        <v>30</v>
      </c>
      <c r="U526" s="7"/>
    </row>
    <row r="527" spans="1:21" x14ac:dyDescent="0.25">
      <c r="A527" s="7">
        <v>526</v>
      </c>
      <c r="F527" s="27"/>
      <c r="R527" s="7" t="s">
        <v>30</v>
      </c>
      <c r="U527" s="7"/>
    </row>
    <row r="528" spans="1:21" x14ac:dyDescent="0.25">
      <c r="A528" s="7">
        <v>527</v>
      </c>
      <c r="F528" s="27"/>
      <c r="R528" s="7" t="s">
        <v>30</v>
      </c>
      <c r="U528" s="7"/>
    </row>
    <row r="529" spans="1:21" x14ac:dyDescent="0.25">
      <c r="A529" s="7">
        <v>528</v>
      </c>
      <c r="F529" s="27"/>
      <c r="R529" s="7" t="s">
        <v>30</v>
      </c>
      <c r="U529" s="7"/>
    </row>
    <row r="530" spans="1:21" x14ac:dyDescent="0.25">
      <c r="A530" s="7">
        <v>529</v>
      </c>
      <c r="F530" s="27"/>
      <c r="R530" s="7" t="s">
        <v>30</v>
      </c>
      <c r="U530" s="7"/>
    </row>
    <row r="531" spans="1:21" x14ac:dyDescent="0.25">
      <c r="A531" s="7">
        <v>530</v>
      </c>
      <c r="F531" s="27"/>
      <c r="R531" s="7" t="s">
        <v>30</v>
      </c>
      <c r="U531" s="7"/>
    </row>
    <row r="532" spans="1:21" x14ac:dyDescent="0.25">
      <c r="A532" s="7">
        <v>531</v>
      </c>
      <c r="F532" s="27"/>
      <c r="R532" s="7" t="s">
        <v>30</v>
      </c>
      <c r="U532" s="7"/>
    </row>
    <row r="533" spans="1:21" x14ac:dyDescent="0.25">
      <c r="A533" s="7">
        <v>532</v>
      </c>
      <c r="F533" s="27"/>
      <c r="R533" s="7" t="s">
        <v>30</v>
      </c>
      <c r="U533" s="7"/>
    </row>
    <row r="534" spans="1:21" x14ac:dyDescent="0.25">
      <c r="A534" s="7">
        <v>533</v>
      </c>
      <c r="F534" s="27"/>
      <c r="R534" s="7" t="s">
        <v>30</v>
      </c>
      <c r="U534" s="7"/>
    </row>
    <row r="535" spans="1:21" x14ac:dyDescent="0.25">
      <c r="A535" s="7">
        <v>534</v>
      </c>
      <c r="F535" s="27"/>
      <c r="R535" s="7" t="s">
        <v>30</v>
      </c>
      <c r="U535" s="7"/>
    </row>
    <row r="536" spans="1:21" x14ac:dyDescent="0.25">
      <c r="A536" s="7">
        <v>535</v>
      </c>
      <c r="F536" s="27"/>
      <c r="R536" s="7" t="s">
        <v>30</v>
      </c>
      <c r="U536" s="7"/>
    </row>
    <row r="537" spans="1:21" x14ac:dyDescent="0.25">
      <c r="A537" s="7">
        <v>536</v>
      </c>
      <c r="F537" s="27"/>
      <c r="R537" s="7" t="s">
        <v>30</v>
      </c>
      <c r="U537" s="7"/>
    </row>
    <row r="538" spans="1:21" x14ac:dyDescent="0.25">
      <c r="A538" s="7">
        <v>537</v>
      </c>
      <c r="F538" s="27"/>
      <c r="R538" s="7" t="s">
        <v>30</v>
      </c>
      <c r="U538" s="7"/>
    </row>
    <row r="539" spans="1:21" x14ac:dyDescent="0.25">
      <c r="A539" s="7">
        <v>538</v>
      </c>
      <c r="F539" s="27"/>
      <c r="R539" s="7" t="s">
        <v>30</v>
      </c>
      <c r="U539" s="7"/>
    </row>
    <row r="540" spans="1:21" x14ac:dyDescent="0.25">
      <c r="A540" s="7">
        <v>539</v>
      </c>
      <c r="F540" s="27"/>
      <c r="R540" s="7" t="s">
        <v>30</v>
      </c>
      <c r="U540" s="7"/>
    </row>
    <row r="541" spans="1:21" x14ac:dyDescent="0.25">
      <c r="A541" s="7">
        <v>540</v>
      </c>
      <c r="F541" s="27"/>
      <c r="R541" s="7" t="s">
        <v>30</v>
      </c>
      <c r="U541" s="7"/>
    </row>
    <row r="542" spans="1:21" x14ac:dyDescent="0.25">
      <c r="A542" s="7">
        <v>541</v>
      </c>
      <c r="F542" s="27"/>
      <c r="R542" s="7" t="s">
        <v>30</v>
      </c>
      <c r="U542" s="7"/>
    </row>
    <row r="543" spans="1:21" x14ac:dyDescent="0.25">
      <c r="A543" s="7">
        <v>542</v>
      </c>
      <c r="F543" s="27"/>
      <c r="R543" s="7" t="s">
        <v>30</v>
      </c>
      <c r="U543" s="7"/>
    </row>
    <row r="544" spans="1:21" x14ac:dyDescent="0.25">
      <c r="A544" s="7">
        <v>543</v>
      </c>
      <c r="F544" s="27"/>
      <c r="R544" s="7" t="s">
        <v>30</v>
      </c>
      <c r="U544" s="7"/>
    </row>
    <row r="545" spans="1:21" x14ac:dyDescent="0.25">
      <c r="A545" s="7">
        <v>544</v>
      </c>
      <c r="F545" s="27"/>
      <c r="R545" s="7" t="s">
        <v>30</v>
      </c>
      <c r="U545" s="7"/>
    </row>
    <row r="546" spans="1:21" x14ac:dyDescent="0.25">
      <c r="A546" s="7">
        <v>545</v>
      </c>
      <c r="F546" s="27"/>
      <c r="R546" s="7" t="s">
        <v>30</v>
      </c>
      <c r="U546" s="7"/>
    </row>
    <row r="547" spans="1:21" x14ac:dyDescent="0.25">
      <c r="A547" s="7">
        <v>546</v>
      </c>
      <c r="F547" s="27"/>
      <c r="R547" s="7" t="s">
        <v>30</v>
      </c>
      <c r="U547" s="7"/>
    </row>
    <row r="548" spans="1:21" x14ac:dyDescent="0.25">
      <c r="A548" s="7">
        <v>547</v>
      </c>
      <c r="F548" s="27"/>
      <c r="R548" s="7" t="s">
        <v>30</v>
      </c>
      <c r="U548" s="7"/>
    </row>
    <row r="549" spans="1:21" x14ac:dyDescent="0.25">
      <c r="A549" s="7">
        <v>548</v>
      </c>
      <c r="F549" s="27"/>
      <c r="R549" s="7" t="s">
        <v>30</v>
      </c>
      <c r="U549" s="7"/>
    </row>
    <row r="550" spans="1:21" x14ac:dyDescent="0.25">
      <c r="A550" s="7">
        <v>549</v>
      </c>
      <c r="F550" s="27"/>
      <c r="R550" s="7" t="s">
        <v>30</v>
      </c>
      <c r="U550" s="7"/>
    </row>
    <row r="551" spans="1:21" x14ac:dyDescent="0.25">
      <c r="A551" s="7">
        <v>550</v>
      </c>
      <c r="F551" s="27"/>
      <c r="R551" s="7" t="s">
        <v>30</v>
      </c>
      <c r="U551" s="7"/>
    </row>
    <row r="552" spans="1:21" x14ac:dyDescent="0.25">
      <c r="A552" s="7">
        <v>551</v>
      </c>
      <c r="F552" s="27"/>
      <c r="R552" s="7" t="s">
        <v>30</v>
      </c>
      <c r="U552" s="7"/>
    </row>
    <row r="553" spans="1:21" x14ac:dyDescent="0.25">
      <c r="A553" s="7">
        <v>552</v>
      </c>
      <c r="F553" s="27"/>
      <c r="R553" s="7" t="s">
        <v>30</v>
      </c>
      <c r="U553" s="7"/>
    </row>
    <row r="554" spans="1:21" x14ac:dyDescent="0.25">
      <c r="A554" s="7">
        <v>553</v>
      </c>
      <c r="F554" s="27"/>
      <c r="R554" s="7" t="s">
        <v>30</v>
      </c>
      <c r="U554" s="7"/>
    </row>
    <row r="555" spans="1:21" x14ac:dyDescent="0.25">
      <c r="A555" s="7">
        <v>554</v>
      </c>
      <c r="F555" s="27"/>
      <c r="R555" s="7" t="s">
        <v>30</v>
      </c>
      <c r="U555" s="7"/>
    </row>
    <row r="556" spans="1:21" x14ac:dyDescent="0.25">
      <c r="A556" s="7">
        <v>555</v>
      </c>
      <c r="F556" s="27"/>
      <c r="R556" s="7" t="s">
        <v>30</v>
      </c>
      <c r="U556" s="7"/>
    </row>
    <row r="557" spans="1:21" x14ac:dyDescent="0.25">
      <c r="A557" s="7">
        <v>556</v>
      </c>
      <c r="F557" s="27"/>
      <c r="R557" s="7" t="s">
        <v>30</v>
      </c>
      <c r="U557" s="7"/>
    </row>
    <row r="558" spans="1:21" x14ac:dyDescent="0.25">
      <c r="A558" s="7">
        <v>557</v>
      </c>
      <c r="F558" s="27"/>
      <c r="R558" s="7" t="s">
        <v>30</v>
      </c>
      <c r="U558" s="7"/>
    </row>
    <row r="559" spans="1:21" x14ac:dyDescent="0.25">
      <c r="A559" s="7">
        <v>558</v>
      </c>
      <c r="F559" s="27"/>
      <c r="R559" s="7" t="s">
        <v>30</v>
      </c>
      <c r="U559" s="7"/>
    </row>
    <row r="560" spans="1:21" x14ac:dyDescent="0.25">
      <c r="A560" s="7">
        <v>559</v>
      </c>
      <c r="F560" s="27"/>
      <c r="R560" s="7" t="s">
        <v>30</v>
      </c>
      <c r="U560" s="7"/>
    </row>
    <row r="561" spans="1:21" x14ac:dyDescent="0.25">
      <c r="A561" s="7">
        <v>560</v>
      </c>
      <c r="F561" s="27"/>
      <c r="R561" s="7" t="s">
        <v>30</v>
      </c>
      <c r="U561" s="7"/>
    </row>
    <row r="562" spans="1:21" x14ac:dyDescent="0.25">
      <c r="A562" s="7">
        <v>561</v>
      </c>
      <c r="F562" s="27"/>
      <c r="R562" s="7" t="s">
        <v>30</v>
      </c>
      <c r="U562" s="7"/>
    </row>
    <row r="563" spans="1:21" x14ac:dyDescent="0.25">
      <c r="A563" s="7">
        <v>562</v>
      </c>
      <c r="F563" s="27"/>
      <c r="R563" s="7" t="s">
        <v>30</v>
      </c>
      <c r="U563" s="7"/>
    </row>
    <row r="564" spans="1:21" x14ac:dyDescent="0.25">
      <c r="A564" s="7">
        <v>563</v>
      </c>
      <c r="F564" s="27"/>
      <c r="R564" s="7" t="s">
        <v>30</v>
      </c>
      <c r="U564" s="7"/>
    </row>
    <row r="565" spans="1:21" x14ac:dyDescent="0.25">
      <c r="A565" s="7">
        <v>564</v>
      </c>
      <c r="F565" s="27"/>
      <c r="R565" s="7" t="s">
        <v>30</v>
      </c>
      <c r="U565" s="7"/>
    </row>
    <row r="566" spans="1:21" x14ac:dyDescent="0.25">
      <c r="A566" s="7">
        <v>565</v>
      </c>
      <c r="F566" s="27"/>
      <c r="R566" s="7" t="s">
        <v>30</v>
      </c>
      <c r="U566" s="7"/>
    </row>
    <row r="567" spans="1:21" x14ac:dyDescent="0.25">
      <c r="A567" s="7">
        <v>566</v>
      </c>
      <c r="F567" s="27"/>
      <c r="R567" s="7" t="s">
        <v>30</v>
      </c>
      <c r="U567" s="7"/>
    </row>
    <row r="568" spans="1:21" x14ac:dyDescent="0.25">
      <c r="A568" s="7">
        <v>567</v>
      </c>
      <c r="F568" s="27"/>
      <c r="R568" s="7" t="s">
        <v>30</v>
      </c>
      <c r="U568" s="7"/>
    </row>
    <row r="569" spans="1:21" x14ac:dyDescent="0.25">
      <c r="A569" s="7">
        <v>568</v>
      </c>
      <c r="F569" s="27"/>
      <c r="R569" s="7" t="s">
        <v>30</v>
      </c>
      <c r="U569" s="7"/>
    </row>
    <row r="570" spans="1:21" x14ac:dyDescent="0.25">
      <c r="A570" s="7">
        <v>569</v>
      </c>
      <c r="F570" s="27"/>
      <c r="R570" s="7" t="s">
        <v>30</v>
      </c>
      <c r="U570" s="7"/>
    </row>
    <row r="571" spans="1:21" x14ac:dyDescent="0.25">
      <c r="A571" s="7">
        <v>570</v>
      </c>
      <c r="F571" s="27"/>
      <c r="R571" s="7" t="s">
        <v>30</v>
      </c>
      <c r="U571" s="7"/>
    </row>
    <row r="572" spans="1:21" x14ac:dyDescent="0.25">
      <c r="A572" s="7">
        <v>571</v>
      </c>
      <c r="F572" s="27"/>
      <c r="R572" s="7" t="s">
        <v>30</v>
      </c>
      <c r="U572" s="7"/>
    </row>
    <row r="573" spans="1:21" x14ac:dyDescent="0.25">
      <c r="A573" s="7">
        <v>572</v>
      </c>
      <c r="F573" s="27"/>
      <c r="R573" s="7" t="s">
        <v>30</v>
      </c>
      <c r="U573" s="7"/>
    </row>
    <row r="574" spans="1:21" x14ac:dyDescent="0.25">
      <c r="A574" s="7">
        <v>573</v>
      </c>
      <c r="F574" s="27"/>
      <c r="R574" s="7" t="s">
        <v>30</v>
      </c>
      <c r="U574" s="7"/>
    </row>
    <row r="575" spans="1:21" x14ac:dyDescent="0.25">
      <c r="A575" s="7">
        <v>574</v>
      </c>
      <c r="F575" s="27"/>
      <c r="R575" s="7" t="s">
        <v>30</v>
      </c>
      <c r="U575" s="7"/>
    </row>
    <row r="576" spans="1:21" x14ac:dyDescent="0.25">
      <c r="A576" s="7">
        <v>575</v>
      </c>
      <c r="F576" s="27"/>
      <c r="R576" s="7" t="s">
        <v>30</v>
      </c>
      <c r="U576" s="7"/>
    </row>
    <row r="577" spans="1:21" x14ac:dyDescent="0.25">
      <c r="A577" s="7">
        <v>576</v>
      </c>
      <c r="F577" s="27"/>
      <c r="R577" s="7" t="s">
        <v>30</v>
      </c>
      <c r="U577" s="7"/>
    </row>
    <row r="578" spans="1:21" x14ac:dyDescent="0.25">
      <c r="A578" s="7">
        <v>577</v>
      </c>
      <c r="F578" s="27"/>
      <c r="R578" s="7" t="s">
        <v>30</v>
      </c>
      <c r="U578" s="7"/>
    </row>
    <row r="579" spans="1:21" x14ac:dyDescent="0.25">
      <c r="A579" s="7">
        <v>578</v>
      </c>
      <c r="F579" s="27"/>
      <c r="R579" s="7" t="s">
        <v>30</v>
      </c>
      <c r="U579" s="7"/>
    </row>
    <row r="580" spans="1:21" x14ac:dyDescent="0.25">
      <c r="A580" s="7">
        <v>579</v>
      </c>
      <c r="F580" s="27"/>
      <c r="R580" s="7" t="s">
        <v>30</v>
      </c>
      <c r="U580" s="7"/>
    </row>
    <row r="581" spans="1:21" x14ac:dyDescent="0.25">
      <c r="A581" s="7">
        <v>580</v>
      </c>
      <c r="F581" s="27"/>
      <c r="R581" s="7" t="s">
        <v>30</v>
      </c>
      <c r="U581" s="7"/>
    </row>
    <row r="582" spans="1:21" x14ac:dyDescent="0.25">
      <c r="A582" s="7">
        <v>581</v>
      </c>
      <c r="F582" s="27"/>
      <c r="R582" s="7" t="s">
        <v>30</v>
      </c>
      <c r="U582" s="7"/>
    </row>
    <row r="583" spans="1:21" x14ac:dyDescent="0.25">
      <c r="A583" s="7">
        <v>582</v>
      </c>
      <c r="F583" s="27"/>
      <c r="R583" s="7" t="s">
        <v>30</v>
      </c>
      <c r="U583" s="7"/>
    </row>
    <row r="584" spans="1:21" x14ac:dyDescent="0.25">
      <c r="A584" s="7">
        <v>583</v>
      </c>
      <c r="F584" s="27"/>
      <c r="R584" s="7" t="s">
        <v>30</v>
      </c>
      <c r="U584" s="7"/>
    </row>
    <row r="585" spans="1:21" x14ac:dyDescent="0.25">
      <c r="A585" s="7">
        <v>584</v>
      </c>
      <c r="F585" s="27"/>
      <c r="R585" s="7" t="s">
        <v>30</v>
      </c>
      <c r="U585" s="7"/>
    </row>
    <row r="586" spans="1:21" x14ac:dyDescent="0.25">
      <c r="A586" s="7">
        <v>585</v>
      </c>
      <c r="F586" s="27"/>
      <c r="R586" s="7" t="s">
        <v>30</v>
      </c>
      <c r="U586" s="7"/>
    </row>
    <row r="587" spans="1:21" x14ac:dyDescent="0.25">
      <c r="A587" s="7">
        <v>586</v>
      </c>
      <c r="F587" s="27"/>
      <c r="R587" s="7" t="s">
        <v>30</v>
      </c>
      <c r="U587" s="7"/>
    </row>
    <row r="588" spans="1:21" x14ac:dyDescent="0.25">
      <c r="A588" s="7">
        <v>587</v>
      </c>
      <c r="F588" s="27"/>
      <c r="R588" s="7" t="s">
        <v>30</v>
      </c>
      <c r="U588" s="7"/>
    </row>
    <row r="589" spans="1:21" x14ac:dyDescent="0.25">
      <c r="A589" s="7">
        <v>588</v>
      </c>
      <c r="F589" s="27"/>
      <c r="R589" s="7" t="s">
        <v>30</v>
      </c>
      <c r="U589" s="7"/>
    </row>
    <row r="590" spans="1:21" x14ac:dyDescent="0.25">
      <c r="A590" s="7">
        <v>589</v>
      </c>
      <c r="F590" s="27"/>
      <c r="R590" s="7" t="s">
        <v>30</v>
      </c>
      <c r="U590" s="7"/>
    </row>
    <row r="591" spans="1:21" x14ac:dyDescent="0.25">
      <c r="A591" s="7">
        <v>590</v>
      </c>
      <c r="F591" s="27"/>
      <c r="R591" s="7" t="s">
        <v>30</v>
      </c>
      <c r="U591" s="7"/>
    </row>
    <row r="592" spans="1:21" x14ac:dyDescent="0.25">
      <c r="A592" s="7">
        <v>591</v>
      </c>
      <c r="F592" s="27"/>
      <c r="R592" s="7" t="s">
        <v>30</v>
      </c>
      <c r="U592" s="7"/>
    </row>
    <row r="593" spans="1:21" x14ac:dyDescent="0.25">
      <c r="A593" s="7">
        <v>592</v>
      </c>
      <c r="F593" s="27"/>
      <c r="R593" s="7" t="s">
        <v>30</v>
      </c>
      <c r="U593" s="7"/>
    </row>
    <row r="594" spans="1:21" x14ac:dyDescent="0.25">
      <c r="A594" s="7">
        <v>593</v>
      </c>
      <c r="F594" s="27"/>
      <c r="R594" s="7" t="s">
        <v>30</v>
      </c>
      <c r="U594" s="7"/>
    </row>
    <row r="595" spans="1:21" x14ac:dyDescent="0.25">
      <c r="A595" s="7">
        <v>594</v>
      </c>
      <c r="F595" s="27"/>
      <c r="R595" s="7" t="s">
        <v>30</v>
      </c>
      <c r="U595" s="7"/>
    </row>
    <row r="596" spans="1:21" x14ac:dyDescent="0.25">
      <c r="A596" s="7">
        <v>595</v>
      </c>
      <c r="F596" s="27"/>
      <c r="R596" s="7" t="s">
        <v>30</v>
      </c>
      <c r="U596" s="7"/>
    </row>
    <row r="597" spans="1:21" x14ac:dyDescent="0.25">
      <c r="A597" s="7">
        <v>596</v>
      </c>
      <c r="F597" s="27"/>
      <c r="R597" s="7" t="s">
        <v>30</v>
      </c>
      <c r="U597" s="7"/>
    </row>
    <row r="598" spans="1:21" x14ac:dyDescent="0.25">
      <c r="A598" s="7">
        <v>597</v>
      </c>
      <c r="F598" s="27"/>
      <c r="R598" s="7" t="s">
        <v>30</v>
      </c>
      <c r="U598" s="7"/>
    </row>
    <row r="599" spans="1:21" x14ac:dyDescent="0.25">
      <c r="A599" s="7">
        <v>598</v>
      </c>
      <c r="F599" s="27"/>
      <c r="R599" s="7" t="s">
        <v>30</v>
      </c>
      <c r="U599" s="7"/>
    </row>
    <row r="600" spans="1:21" x14ac:dyDescent="0.25">
      <c r="A600" s="7">
        <v>599</v>
      </c>
      <c r="F600" s="27"/>
      <c r="R600" s="7" t="s">
        <v>30</v>
      </c>
      <c r="U600" s="7"/>
    </row>
    <row r="601" spans="1:21" x14ac:dyDescent="0.25">
      <c r="A601" s="7">
        <v>600</v>
      </c>
      <c r="F601" s="27"/>
      <c r="R601" s="7" t="s">
        <v>30</v>
      </c>
      <c r="U601" s="7"/>
    </row>
    <row r="602" spans="1:21" x14ac:dyDescent="0.25">
      <c r="A602" s="7">
        <v>601</v>
      </c>
      <c r="F602" s="27"/>
      <c r="R602" s="7" t="s">
        <v>30</v>
      </c>
      <c r="U602" s="7"/>
    </row>
    <row r="603" spans="1:21" x14ac:dyDescent="0.25">
      <c r="A603" s="7">
        <v>602</v>
      </c>
      <c r="F603" s="27"/>
      <c r="R603" s="7" t="s">
        <v>30</v>
      </c>
      <c r="U603" s="7"/>
    </row>
    <row r="604" spans="1:21" x14ac:dyDescent="0.25">
      <c r="A604" s="7">
        <v>603</v>
      </c>
      <c r="F604" s="27"/>
      <c r="R604" s="7" t="s">
        <v>30</v>
      </c>
      <c r="U604" s="7"/>
    </row>
    <row r="605" spans="1:21" x14ac:dyDescent="0.25">
      <c r="A605" s="7">
        <v>604</v>
      </c>
      <c r="F605" s="27"/>
      <c r="R605" s="7" t="s">
        <v>30</v>
      </c>
      <c r="U605" s="7"/>
    </row>
    <row r="606" spans="1:21" x14ac:dyDescent="0.25">
      <c r="A606" s="7">
        <v>605</v>
      </c>
      <c r="F606" s="27"/>
      <c r="R606" s="7" t="s">
        <v>30</v>
      </c>
      <c r="U606" s="7"/>
    </row>
    <row r="607" spans="1:21" x14ac:dyDescent="0.25">
      <c r="A607" s="7">
        <v>606</v>
      </c>
      <c r="F607" s="27"/>
      <c r="R607" s="7" t="s">
        <v>30</v>
      </c>
      <c r="U607" s="7"/>
    </row>
    <row r="608" spans="1:21" x14ac:dyDescent="0.25">
      <c r="A608" s="7">
        <v>607</v>
      </c>
      <c r="F608" s="27"/>
      <c r="R608" s="7" t="s">
        <v>30</v>
      </c>
      <c r="U608" s="7"/>
    </row>
    <row r="609" spans="1:21" x14ac:dyDescent="0.25">
      <c r="A609" s="7">
        <v>608</v>
      </c>
      <c r="F609" s="27"/>
      <c r="R609" s="7" t="s">
        <v>30</v>
      </c>
      <c r="U609" s="7"/>
    </row>
    <row r="610" spans="1:21" x14ac:dyDescent="0.25">
      <c r="A610" s="7">
        <v>609</v>
      </c>
      <c r="F610" s="27"/>
      <c r="R610" s="7" t="s">
        <v>30</v>
      </c>
      <c r="U610" s="7"/>
    </row>
    <row r="611" spans="1:21" x14ac:dyDescent="0.25">
      <c r="A611" s="7">
        <v>610</v>
      </c>
      <c r="F611" s="27"/>
      <c r="R611" s="7" t="s">
        <v>30</v>
      </c>
      <c r="U611" s="7"/>
    </row>
    <row r="612" spans="1:21" x14ac:dyDescent="0.25">
      <c r="A612" s="7">
        <v>611</v>
      </c>
      <c r="F612" s="27"/>
      <c r="R612" s="7" t="s">
        <v>30</v>
      </c>
      <c r="U612" s="7"/>
    </row>
    <row r="613" spans="1:21" x14ac:dyDescent="0.25">
      <c r="A613" s="7">
        <v>612</v>
      </c>
      <c r="F613" s="27"/>
      <c r="R613" s="7" t="s">
        <v>30</v>
      </c>
      <c r="U613" s="7"/>
    </row>
    <row r="614" spans="1:21" x14ac:dyDescent="0.25">
      <c r="A614" s="7">
        <v>613</v>
      </c>
      <c r="F614" s="27"/>
      <c r="R614" s="7" t="s">
        <v>30</v>
      </c>
      <c r="U614" s="7"/>
    </row>
    <row r="615" spans="1:21" x14ac:dyDescent="0.25">
      <c r="A615" s="7">
        <v>614</v>
      </c>
      <c r="F615" s="27"/>
      <c r="R615" s="7" t="s">
        <v>30</v>
      </c>
      <c r="U615" s="7"/>
    </row>
    <row r="616" spans="1:21" x14ac:dyDescent="0.25">
      <c r="A616" s="7">
        <v>615</v>
      </c>
      <c r="F616" s="27"/>
      <c r="R616" s="7" t="s">
        <v>30</v>
      </c>
      <c r="U616" s="7"/>
    </row>
    <row r="617" spans="1:21" x14ac:dyDescent="0.25">
      <c r="A617" s="7">
        <v>616</v>
      </c>
      <c r="F617" s="27"/>
      <c r="R617" s="7" t="s">
        <v>30</v>
      </c>
      <c r="U617" s="7"/>
    </row>
    <row r="618" spans="1:21" x14ac:dyDescent="0.25">
      <c r="A618" s="7">
        <v>617</v>
      </c>
      <c r="F618" s="27"/>
      <c r="R618" s="7" t="s">
        <v>30</v>
      </c>
      <c r="U618" s="7"/>
    </row>
    <row r="619" spans="1:21" x14ac:dyDescent="0.25">
      <c r="A619" s="7">
        <v>618</v>
      </c>
      <c r="F619" s="27"/>
      <c r="R619" s="7" t="s">
        <v>30</v>
      </c>
      <c r="U619" s="7"/>
    </row>
    <row r="620" spans="1:21" x14ac:dyDescent="0.25">
      <c r="A620" s="7">
        <v>619</v>
      </c>
      <c r="F620" s="27"/>
      <c r="R620" s="7" t="s">
        <v>30</v>
      </c>
      <c r="U620" s="7"/>
    </row>
    <row r="621" spans="1:21" x14ac:dyDescent="0.25">
      <c r="F621" s="27"/>
      <c r="R621" s="7" t="s">
        <v>30</v>
      </c>
      <c r="U621" s="7"/>
    </row>
    <row r="622" spans="1:21" x14ac:dyDescent="0.25">
      <c r="F622" s="27"/>
      <c r="R622" s="7" t="s">
        <v>30</v>
      </c>
      <c r="U622" s="7"/>
    </row>
    <row r="623" spans="1:21" x14ac:dyDescent="0.25">
      <c r="F623" s="27"/>
      <c r="R623" s="7" t="s">
        <v>30</v>
      </c>
      <c r="U623" s="7"/>
    </row>
    <row r="624" spans="1:21" x14ac:dyDescent="0.25">
      <c r="F624" s="27"/>
      <c r="R624" s="7" t="s">
        <v>30</v>
      </c>
      <c r="U624" s="7"/>
    </row>
    <row r="625" spans="6:21" x14ac:dyDescent="0.25">
      <c r="F625" s="27"/>
      <c r="R625" s="7" t="s">
        <v>30</v>
      </c>
      <c r="U625" s="7"/>
    </row>
    <row r="626" spans="6:21" x14ac:dyDescent="0.25">
      <c r="F626" s="27"/>
      <c r="R626" s="7" t="s">
        <v>30</v>
      </c>
      <c r="U626" s="7"/>
    </row>
    <row r="627" spans="6:21" x14ac:dyDescent="0.25">
      <c r="F627" s="27"/>
      <c r="R627" s="7" t="s">
        <v>30</v>
      </c>
      <c r="U627" s="7"/>
    </row>
    <row r="628" spans="6:21" x14ac:dyDescent="0.25">
      <c r="F628" s="27"/>
      <c r="R628" s="7" t="s">
        <v>30</v>
      </c>
      <c r="U628" s="7"/>
    </row>
    <row r="629" spans="6:21" x14ac:dyDescent="0.25">
      <c r="F629" s="27"/>
      <c r="R629" s="7" t="s">
        <v>30</v>
      </c>
      <c r="U629" s="7"/>
    </row>
    <row r="630" spans="6:21" x14ac:dyDescent="0.25">
      <c r="F630" s="27"/>
      <c r="R630" s="7" t="s">
        <v>30</v>
      </c>
      <c r="U630" s="7"/>
    </row>
    <row r="631" spans="6:21" x14ac:dyDescent="0.25">
      <c r="F631" s="27"/>
      <c r="R631" s="7" t="s">
        <v>30</v>
      </c>
      <c r="U631" s="7"/>
    </row>
    <row r="632" spans="6:21" x14ac:dyDescent="0.25">
      <c r="F632" s="27"/>
      <c r="R632" s="7" t="s">
        <v>30</v>
      </c>
      <c r="U632" s="7"/>
    </row>
    <row r="633" spans="6:21" x14ac:dyDescent="0.25">
      <c r="F633" s="27"/>
      <c r="R633" s="7" t="s">
        <v>30</v>
      </c>
      <c r="U633" s="7"/>
    </row>
    <row r="634" spans="6:21" x14ac:dyDescent="0.25">
      <c r="F634" s="27"/>
      <c r="R634" s="7" t="s">
        <v>30</v>
      </c>
      <c r="U634" s="7"/>
    </row>
    <row r="635" spans="6:21" x14ac:dyDescent="0.25">
      <c r="F635" s="27"/>
      <c r="R635" s="7" t="s">
        <v>30</v>
      </c>
      <c r="U635" s="7"/>
    </row>
    <row r="636" spans="6:21" x14ac:dyDescent="0.25">
      <c r="F636" s="27"/>
      <c r="R636" s="7" t="s">
        <v>30</v>
      </c>
      <c r="U636" s="7"/>
    </row>
    <row r="637" spans="6:21" x14ac:dyDescent="0.25">
      <c r="F637" s="27"/>
      <c r="R637" s="7" t="s">
        <v>30</v>
      </c>
      <c r="U637" s="7"/>
    </row>
    <row r="638" spans="6:21" x14ac:dyDescent="0.25">
      <c r="F638" s="27"/>
      <c r="R638" s="7" t="s">
        <v>30</v>
      </c>
      <c r="U638" s="7"/>
    </row>
    <row r="639" spans="6:21" x14ac:dyDescent="0.25">
      <c r="F639" s="27"/>
      <c r="R639" s="7" t="s">
        <v>30</v>
      </c>
      <c r="U639" s="7"/>
    </row>
    <row r="640" spans="6:21" x14ac:dyDescent="0.25">
      <c r="F640" s="27"/>
      <c r="R640" s="7" t="s">
        <v>30</v>
      </c>
      <c r="U640" s="7"/>
    </row>
    <row r="641" spans="6:21" x14ac:dyDescent="0.25">
      <c r="F641" s="27"/>
      <c r="R641" s="7" t="s">
        <v>30</v>
      </c>
      <c r="U641" s="7"/>
    </row>
    <row r="642" spans="6:21" x14ac:dyDescent="0.25">
      <c r="F642" s="27"/>
      <c r="R642" s="7" t="s">
        <v>30</v>
      </c>
      <c r="U642" s="7"/>
    </row>
    <row r="643" spans="6:21" x14ac:dyDescent="0.25">
      <c r="F643" s="27"/>
      <c r="R643" s="7" t="s">
        <v>30</v>
      </c>
      <c r="U643" s="7"/>
    </row>
    <row r="644" spans="6:21" x14ac:dyDescent="0.25">
      <c r="F644" s="27"/>
      <c r="R644" s="7" t="s">
        <v>30</v>
      </c>
      <c r="U644" s="7"/>
    </row>
    <row r="645" spans="6:21" x14ac:dyDescent="0.25">
      <c r="F645" s="27"/>
      <c r="R645" s="7" t="s">
        <v>30</v>
      </c>
      <c r="U645" s="7"/>
    </row>
    <row r="646" spans="6:21" x14ac:dyDescent="0.25">
      <c r="F646" s="27"/>
      <c r="R646" s="7" t="s">
        <v>30</v>
      </c>
      <c r="U646" s="7"/>
    </row>
    <row r="647" spans="6:21" x14ac:dyDescent="0.25">
      <c r="F647" s="27"/>
      <c r="R647" s="7" t="s">
        <v>30</v>
      </c>
      <c r="U647" s="7"/>
    </row>
    <row r="648" spans="6:21" x14ac:dyDescent="0.25">
      <c r="F648" s="27"/>
      <c r="R648" s="7" t="s">
        <v>30</v>
      </c>
      <c r="U648" s="7"/>
    </row>
    <row r="649" spans="6:21" x14ac:dyDescent="0.25">
      <c r="F649" s="27"/>
      <c r="R649" s="7" t="s">
        <v>30</v>
      </c>
      <c r="U649" s="7"/>
    </row>
    <row r="650" spans="6:21" x14ac:dyDescent="0.25">
      <c r="F650" s="27"/>
      <c r="R650" s="7" t="s">
        <v>30</v>
      </c>
      <c r="U650" s="7"/>
    </row>
    <row r="651" spans="6:21" x14ac:dyDescent="0.25">
      <c r="F651" s="27"/>
      <c r="R651" s="7" t="s">
        <v>30</v>
      </c>
      <c r="U651" s="7"/>
    </row>
    <row r="652" spans="6:21" x14ac:dyDescent="0.25">
      <c r="F652" s="27"/>
      <c r="R652" s="7" t="s">
        <v>30</v>
      </c>
      <c r="U652" s="7"/>
    </row>
    <row r="653" spans="6:21" x14ac:dyDescent="0.25">
      <c r="F653" s="27"/>
      <c r="R653" s="7" t="s">
        <v>30</v>
      </c>
      <c r="U653" s="7"/>
    </row>
    <row r="654" spans="6:21" x14ac:dyDescent="0.25">
      <c r="F654" s="27"/>
      <c r="R654" s="7" t="s">
        <v>30</v>
      </c>
      <c r="U654" s="7"/>
    </row>
    <row r="655" spans="6:21" x14ac:dyDescent="0.25">
      <c r="F655" s="27"/>
      <c r="R655" s="7" t="s">
        <v>30</v>
      </c>
      <c r="U655" s="7"/>
    </row>
    <row r="656" spans="6:21" x14ac:dyDescent="0.25">
      <c r="F656" s="27"/>
      <c r="R656" s="7" t="s">
        <v>30</v>
      </c>
      <c r="U656" s="7"/>
    </row>
    <row r="657" spans="6:21" x14ac:dyDescent="0.25">
      <c r="F657" s="27"/>
      <c r="R657" s="7" t="s">
        <v>30</v>
      </c>
      <c r="U657" s="7"/>
    </row>
    <row r="658" spans="6:21" x14ac:dyDescent="0.25">
      <c r="F658" s="27"/>
      <c r="R658" s="7" t="s">
        <v>30</v>
      </c>
      <c r="U658" s="7"/>
    </row>
    <row r="659" spans="6:21" x14ac:dyDescent="0.25">
      <c r="F659" s="27"/>
      <c r="R659" s="7" t="s">
        <v>30</v>
      </c>
      <c r="U659" s="7"/>
    </row>
    <row r="660" spans="6:21" x14ac:dyDescent="0.25">
      <c r="F660" s="27"/>
      <c r="R660" s="7" t="s">
        <v>30</v>
      </c>
      <c r="U660" s="7"/>
    </row>
    <row r="661" spans="6:21" x14ac:dyDescent="0.25">
      <c r="F661" s="27"/>
      <c r="R661" s="7" t="s">
        <v>30</v>
      </c>
      <c r="U661" s="7"/>
    </row>
    <row r="662" spans="6:21" x14ac:dyDescent="0.25">
      <c r="F662" s="27"/>
      <c r="R662" s="7" t="s">
        <v>30</v>
      </c>
      <c r="U662" s="7"/>
    </row>
    <row r="663" spans="6:21" x14ac:dyDescent="0.25">
      <c r="F663" s="27"/>
      <c r="R663" s="7" t="s">
        <v>30</v>
      </c>
      <c r="U663" s="7"/>
    </row>
    <row r="664" spans="6:21" x14ac:dyDescent="0.25">
      <c r="F664" s="27"/>
      <c r="R664" s="7" t="s">
        <v>30</v>
      </c>
      <c r="U664" s="7"/>
    </row>
    <row r="665" spans="6:21" x14ac:dyDescent="0.25">
      <c r="F665" s="27"/>
      <c r="R665" s="7" t="s">
        <v>30</v>
      </c>
      <c r="U665" s="7"/>
    </row>
    <row r="666" spans="6:21" x14ac:dyDescent="0.25">
      <c r="F666" s="27"/>
      <c r="R666" s="7" t="s">
        <v>30</v>
      </c>
      <c r="U666" s="7"/>
    </row>
    <row r="667" spans="6:21" x14ac:dyDescent="0.25">
      <c r="F667" s="27"/>
      <c r="R667" s="7" t="s">
        <v>30</v>
      </c>
      <c r="U667" s="7"/>
    </row>
    <row r="668" spans="6:21" x14ac:dyDescent="0.25">
      <c r="F668" s="27"/>
      <c r="R668" s="7" t="s">
        <v>30</v>
      </c>
      <c r="U668" s="7"/>
    </row>
    <row r="669" spans="6:21" x14ac:dyDescent="0.25">
      <c r="F669" s="27"/>
      <c r="R669" s="7" t="s">
        <v>30</v>
      </c>
      <c r="U669" s="7"/>
    </row>
    <row r="670" spans="6:21" x14ac:dyDescent="0.25">
      <c r="F670" s="27"/>
      <c r="R670" s="7" t="s">
        <v>30</v>
      </c>
      <c r="U670" s="7"/>
    </row>
    <row r="671" spans="6:21" x14ac:dyDescent="0.25">
      <c r="F671" s="27"/>
      <c r="R671" s="7" t="s">
        <v>30</v>
      </c>
      <c r="U671" s="7"/>
    </row>
    <row r="672" spans="6:21" x14ac:dyDescent="0.25">
      <c r="F672" s="27"/>
      <c r="R672" s="7" t="s">
        <v>30</v>
      </c>
      <c r="U672" s="7"/>
    </row>
    <row r="673" spans="6:21" x14ac:dyDescent="0.25">
      <c r="F673" s="27"/>
      <c r="R673" s="7" t="s">
        <v>30</v>
      </c>
      <c r="U673" s="7"/>
    </row>
    <row r="674" spans="6:21" x14ac:dyDescent="0.25">
      <c r="F674" s="27"/>
      <c r="R674" s="7" t="s">
        <v>30</v>
      </c>
      <c r="U674" s="7"/>
    </row>
    <row r="675" spans="6:21" x14ac:dyDescent="0.25">
      <c r="F675" s="27"/>
      <c r="R675" s="7" t="s">
        <v>30</v>
      </c>
      <c r="U675" s="7"/>
    </row>
    <row r="676" spans="6:21" x14ac:dyDescent="0.25">
      <c r="F676" s="27"/>
      <c r="R676" s="7" t="s">
        <v>30</v>
      </c>
      <c r="U676" s="7"/>
    </row>
    <row r="677" spans="6:21" x14ac:dyDescent="0.25">
      <c r="F677" s="27"/>
      <c r="R677" s="7" t="s">
        <v>30</v>
      </c>
      <c r="U677" s="7"/>
    </row>
    <row r="678" spans="6:21" x14ac:dyDescent="0.25">
      <c r="F678" s="27"/>
      <c r="R678" s="7" t="s">
        <v>30</v>
      </c>
      <c r="U678" s="7"/>
    </row>
    <row r="679" spans="6:21" x14ac:dyDescent="0.25">
      <c r="F679" s="27"/>
      <c r="R679" s="7" t="s">
        <v>30</v>
      </c>
      <c r="U679" s="7"/>
    </row>
    <row r="680" spans="6:21" x14ac:dyDescent="0.25">
      <c r="F680" s="27"/>
      <c r="R680" s="7" t="s">
        <v>30</v>
      </c>
      <c r="U680" s="7"/>
    </row>
    <row r="681" spans="6:21" x14ac:dyDescent="0.25">
      <c r="F681" s="27"/>
      <c r="R681" s="7" t="s">
        <v>30</v>
      </c>
      <c r="U681" s="7"/>
    </row>
    <row r="682" spans="6:21" x14ac:dyDescent="0.25">
      <c r="F682" s="27"/>
      <c r="R682" s="7" t="s">
        <v>30</v>
      </c>
      <c r="U682" s="7"/>
    </row>
    <row r="683" spans="6:21" x14ac:dyDescent="0.25">
      <c r="F683" s="27"/>
      <c r="R683" s="7" t="s">
        <v>30</v>
      </c>
      <c r="U683" s="7"/>
    </row>
    <row r="684" spans="6:21" x14ac:dyDescent="0.25">
      <c r="F684" s="27"/>
      <c r="R684" s="7" t="s">
        <v>30</v>
      </c>
      <c r="U684" s="7"/>
    </row>
    <row r="685" spans="6:21" x14ac:dyDescent="0.25">
      <c r="F685" s="27"/>
      <c r="R685" s="7" t="s">
        <v>30</v>
      </c>
      <c r="U685" s="7"/>
    </row>
    <row r="686" spans="6:21" x14ac:dyDescent="0.25">
      <c r="F686" s="27"/>
      <c r="R686" s="7" t="s">
        <v>30</v>
      </c>
      <c r="U686" s="7"/>
    </row>
    <row r="687" spans="6:21" x14ac:dyDescent="0.25">
      <c r="F687" s="27"/>
      <c r="R687" s="7" t="s">
        <v>30</v>
      </c>
      <c r="U687" s="7"/>
    </row>
    <row r="688" spans="6:21" x14ac:dyDescent="0.25">
      <c r="F688" s="27"/>
      <c r="R688" s="7" t="s">
        <v>30</v>
      </c>
      <c r="U688" s="7"/>
    </row>
    <row r="689" spans="6:21" x14ac:dyDescent="0.25">
      <c r="F689" s="27"/>
      <c r="R689" s="7" t="s">
        <v>30</v>
      </c>
      <c r="U689" s="7"/>
    </row>
    <row r="690" spans="6:21" x14ac:dyDescent="0.25">
      <c r="F690" s="27"/>
      <c r="R690" s="7" t="s">
        <v>30</v>
      </c>
      <c r="U690" s="7"/>
    </row>
    <row r="691" spans="6:21" x14ac:dyDescent="0.25">
      <c r="F691" s="27"/>
      <c r="R691" s="7" t="s">
        <v>30</v>
      </c>
      <c r="U691" s="7"/>
    </row>
    <row r="692" spans="6:21" x14ac:dyDescent="0.25">
      <c r="F692" s="27"/>
      <c r="R692" s="7" t="s">
        <v>30</v>
      </c>
      <c r="U692" s="7"/>
    </row>
    <row r="693" spans="6:21" x14ac:dyDescent="0.25">
      <c r="F693" s="27"/>
      <c r="R693" s="7" t="s">
        <v>30</v>
      </c>
      <c r="U693" s="7"/>
    </row>
    <row r="694" spans="6:21" x14ac:dyDescent="0.25">
      <c r="F694" s="27"/>
      <c r="R694" s="7" t="s">
        <v>30</v>
      </c>
      <c r="U694" s="7"/>
    </row>
    <row r="695" spans="6:21" x14ac:dyDescent="0.25">
      <c r="F695" s="27"/>
      <c r="R695" s="7" t="s">
        <v>30</v>
      </c>
      <c r="U695" s="7"/>
    </row>
    <row r="696" spans="6:21" x14ac:dyDescent="0.25">
      <c r="F696" s="27"/>
      <c r="R696" s="7" t="s">
        <v>30</v>
      </c>
      <c r="U696" s="7"/>
    </row>
    <row r="697" spans="6:21" x14ac:dyDescent="0.25">
      <c r="F697" s="27"/>
      <c r="R697" s="7" t="s">
        <v>30</v>
      </c>
      <c r="U697" s="7"/>
    </row>
    <row r="698" spans="6:21" x14ac:dyDescent="0.25">
      <c r="F698" s="27"/>
      <c r="R698" s="7" t="s">
        <v>30</v>
      </c>
      <c r="U698" s="7"/>
    </row>
    <row r="699" spans="6:21" x14ac:dyDescent="0.25">
      <c r="F699" s="27"/>
      <c r="R699" s="7" t="s">
        <v>30</v>
      </c>
      <c r="U699" s="7"/>
    </row>
    <row r="700" spans="6:21" x14ac:dyDescent="0.25">
      <c r="F700" s="27"/>
      <c r="R700" s="7" t="s">
        <v>30</v>
      </c>
      <c r="U700" s="7"/>
    </row>
    <row r="701" spans="6:21" x14ac:dyDescent="0.25">
      <c r="F701" s="27"/>
      <c r="R701" s="7" t="s">
        <v>30</v>
      </c>
      <c r="U701" s="7"/>
    </row>
    <row r="702" spans="6:21" x14ac:dyDescent="0.25">
      <c r="F702" s="27"/>
      <c r="R702" s="7" t="s">
        <v>30</v>
      </c>
      <c r="U702" s="7"/>
    </row>
    <row r="703" spans="6:21" x14ac:dyDescent="0.25">
      <c r="F703" s="27"/>
      <c r="R703" s="7" t="s">
        <v>30</v>
      </c>
      <c r="U703" s="7"/>
    </row>
    <row r="704" spans="6:21" x14ac:dyDescent="0.25">
      <c r="F704" s="27"/>
      <c r="R704" s="7" t="s">
        <v>30</v>
      </c>
      <c r="U704" s="7"/>
    </row>
    <row r="705" spans="6:21" x14ac:dyDescent="0.25">
      <c r="F705" s="27"/>
      <c r="R705" s="7" t="s">
        <v>30</v>
      </c>
      <c r="U705" s="7"/>
    </row>
    <row r="706" spans="6:21" x14ac:dyDescent="0.25">
      <c r="F706" s="27"/>
      <c r="R706" s="7" t="s">
        <v>30</v>
      </c>
      <c r="U706" s="7"/>
    </row>
    <row r="707" spans="6:21" x14ac:dyDescent="0.25">
      <c r="F707" s="27"/>
      <c r="R707" s="7" t="s">
        <v>30</v>
      </c>
      <c r="U707" s="7"/>
    </row>
    <row r="708" spans="6:21" x14ac:dyDescent="0.25">
      <c r="F708" s="27"/>
      <c r="R708" s="7" t="s">
        <v>30</v>
      </c>
      <c r="U708" s="7"/>
    </row>
    <row r="709" spans="6:21" x14ac:dyDescent="0.25">
      <c r="F709" s="27"/>
      <c r="R709" s="7" t="s">
        <v>30</v>
      </c>
      <c r="U709" s="7"/>
    </row>
    <row r="710" spans="6:21" x14ac:dyDescent="0.25">
      <c r="F710" s="27"/>
      <c r="R710" s="7" t="s">
        <v>30</v>
      </c>
      <c r="U710" s="7"/>
    </row>
    <row r="711" spans="6:21" x14ac:dyDescent="0.25">
      <c r="F711" s="27"/>
      <c r="R711" s="7" t="s">
        <v>30</v>
      </c>
      <c r="U711" s="7"/>
    </row>
    <row r="712" spans="6:21" x14ac:dyDescent="0.25">
      <c r="F712" s="27"/>
      <c r="R712" s="7" t="s">
        <v>30</v>
      </c>
      <c r="U712" s="7"/>
    </row>
    <row r="713" spans="6:21" x14ac:dyDescent="0.25">
      <c r="F713" s="27"/>
      <c r="R713" s="7" t="s">
        <v>30</v>
      </c>
      <c r="U713" s="7"/>
    </row>
    <row r="714" spans="6:21" x14ac:dyDescent="0.25">
      <c r="F714" s="27"/>
      <c r="R714" s="7" t="s">
        <v>30</v>
      </c>
      <c r="U714" s="7"/>
    </row>
    <row r="715" spans="6:21" x14ac:dyDescent="0.25">
      <c r="F715" s="27"/>
      <c r="R715" s="7" t="s">
        <v>30</v>
      </c>
      <c r="U715" s="7"/>
    </row>
    <row r="716" spans="6:21" x14ac:dyDescent="0.25">
      <c r="F716" s="27"/>
      <c r="R716" s="7" t="s">
        <v>30</v>
      </c>
      <c r="U716" s="7"/>
    </row>
    <row r="717" spans="6:21" x14ac:dyDescent="0.25">
      <c r="F717" s="27"/>
      <c r="R717" s="7" t="s">
        <v>30</v>
      </c>
      <c r="U717" s="7"/>
    </row>
    <row r="718" spans="6:21" x14ac:dyDescent="0.25">
      <c r="F718" s="27"/>
      <c r="R718" s="7" t="s">
        <v>30</v>
      </c>
      <c r="U718" s="7"/>
    </row>
    <row r="719" spans="6:21" x14ac:dyDescent="0.25">
      <c r="F719" s="27"/>
      <c r="R719" s="7" t="s">
        <v>30</v>
      </c>
      <c r="U719" s="7"/>
    </row>
    <row r="720" spans="6:21" x14ac:dyDescent="0.25">
      <c r="F720" s="27"/>
      <c r="R720" s="7" t="s">
        <v>30</v>
      </c>
      <c r="U720" s="7"/>
    </row>
    <row r="721" spans="6:21" x14ac:dyDescent="0.25">
      <c r="F721" s="27"/>
      <c r="R721" s="7" t="s">
        <v>30</v>
      </c>
      <c r="U721" s="7"/>
    </row>
    <row r="722" spans="6:21" x14ac:dyDescent="0.25">
      <c r="F722" s="27"/>
      <c r="R722" s="7" t="s">
        <v>30</v>
      </c>
      <c r="U722" s="7"/>
    </row>
    <row r="723" spans="6:21" x14ac:dyDescent="0.25">
      <c r="F723" s="27"/>
      <c r="R723" s="7" t="s">
        <v>30</v>
      </c>
      <c r="U723" s="7"/>
    </row>
    <row r="724" spans="6:21" x14ac:dyDescent="0.25">
      <c r="F724" s="27"/>
      <c r="R724" s="7" t="s">
        <v>30</v>
      </c>
      <c r="U724" s="7"/>
    </row>
    <row r="725" spans="6:21" x14ac:dyDescent="0.25">
      <c r="F725" s="27"/>
      <c r="R725" s="7" t="s">
        <v>30</v>
      </c>
      <c r="U725" s="7"/>
    </row>
    <row r="726" spans="6:21" x14ac:dyDescent="0.25">
      <c r="F726" s="27"/>
      <c r="R726" s="7" t="s">
        <v>30</v>
      </c>
      <c r="U726" s="7"/>
    </row>
    <row r="727" spans="6:21" x14ac:dyDescent="0.25">
      <c r="F727" s="27"/>
      <c r="R727" s="7" t="s">
        <v>30</v>
      </c>
      <c r="U727" s="7"/>
    </row>
    <row r="728" spans="6:21" x14ac:dyDescent="0.25">
      <c r="F728" s="27"/>
      <c r="R728" s="7" t="s">
        <v>30</v>
      </c>
      <c r="U728" s="7"/>
    </row>
    <row r="729" spans="6:21" x14ac:dyDescent="0.25">
      <c r="F729" s="27"/>
      <c r="R729" s="7" t="s">
        <v>30</v>
      </c>
      <c r="U729" s="7"/>
    </row>
    <row r="730" spans="6:21" x14ac:dyDescent="0.25">
      <c r="F730" s="27"/>
      <c r="R730" s="7" t="s">
        <v>30</v>
      </c>
      <c r="U730" s="7"/>
    </row>
    <row r="731" spans="6:21" x14ac:dyDescent="0.25">
      <c r="F731" s="27"/>
      <c r="R731" s="7" t="s">
        <v>30</v>
      </c>
      <c r="U731" s="7"/>
    </row>
    <row r="732" spans="6:21" x14ac:dyDescent="0.25">
      <c r="F732" s="27"/>
      <c r="R732" s="7" t="s">
        <v>30</v>
      </c>
      <c r="U732" s="7"/>
    </row>
    <row r="733" spans="6:21" x14ac:dyDescent="0.25">
      <c r="F733" s="27"/>
      <c r="R733" s="7" t="s">
        <v>30</v>
      </c>
      <c r="U733" s="7"/>
    </row>
    <row r="734" spans="6:21" x14ac:dyDescent="0.25">
      <c r="F734" s="27"/>
      <c r="R734" s="7" t="s">
        <v>30</v>
      </c>
      <c r="U734" s="7"/>
    </row>
    <row r="735" spans="6:21" x14ac:dyDescent="0.25">
      <c r="F735" s="27"/>
      <c r="R735" s="7" t="s">
        <v>30</v>
      </c>
      <c r="U735" s="7"/>
    </row>
    <row r="736" spans="6:21" x14ac:dyDescent="0.25">
      <c r="F736" s="27"/>
      <c r="R736" s="7" t="s">
        <v>30</v>
      </c>
      <c r="U736" s="7"/>
    </row>
    <row r="737" spans="6:21" x14ac:dyDescent="0.25">
      <c r="F737" s="27"/>
      <c r="R737" s="7" t="s">
        <v>30</v>
      </c>
      <c r="U737" s="7"/>
    </row>
    <row r="738" spans="6:21" x14ac:dyDescent="0.25">
      <c r="F738" s="27"/>
      <c r="R738" s="7" t="s">
        <v>30</v>
      </c>
      <c r="U738" s="7"/>
    </row>
    <row r="739" spans="6:21" x14ac:dyDescent="0.25">
      <c r="F739" s="27"/>
      <c r="R739" s="7" t="s">
        <v>30</v>
      </c>
      <c r="U739" s="7"/>
    </row>
    <row r="740" spans="6:21" x14ac:dyDescent="0.25">
      <c r="F740" s="27"/>
      <c r="R740" s="7" t="s">
        <v>30</v>
      </c>
      <c r="U740" s="7"/>
    </row>
    <row r="741" spans="6:21" x14ac:dyDescent="0.25">
      <c r="F741" s="27"/>
      <c r="R741" s="7" t="s">
        <v>30</v>
      </c>
      <c r="U741" s="7"/>
    </row>
    <row r="742" spans="6:21" x14ac:dyDescent="0.25">
      <c r="F742" s="27"/>
      <c r="R742" s="7" t="s">
        <v>30</v>
      </c>
      <c r="U742" s="7"/>
    </row>
    <row r="743" spans="6:21" x14ac:dyDescent="0.25">
      <c r="F743" s="27"/>
      <c r="R743" s="7" t="s">
        <v>30</v>
      </c>
      <c r="U743" s="7"/>
    </row>
    <row r="744" spans="6:21" x14ac:dyDescent="0.25">
      <c r="F744" s="27"/>
      <c r="R744" s="7" t="s">
        <v>30</v>
      </c>
      <c r="U744" s="7"/>
    </row>
    <row r="745" spans="6:21" x14ac:dyDescent="0.25">
      <c r="F745" s="27"/>
      <c r="R745" s="7" t="s">
        <v>30</v>
      </c>
      <c r="U745" s="7"/>
    </row>
    <row r="746" spans="6:21" x14ac:dyDescent="0.25">
      <c r="F746" s="27"/>
      <c r="R746" s="7" t="s">
        <v>30</v>
      </c>
      <c r="U746" s="7"/>
    </row>
    <row r="747" spans="6:21" x14ac:dyDescent="0.25">
      <c r="F747" s="27"/>
      <c r="R747" s="7" t="s">
        <v>30</v>
      </c>
      <c r="U747" s="7"/>
    </row>
    <row r="748" spans="6:21" x14ac:dyDescent="0.25">
      <c r="F748" s="27"/>
      <c r="R748" s="7" t="s">
        <v>30</v>
      </c>
      <c r="U748" s="7"/>
    </row>
    <row r="749" spans="6:21" x14ac:dyDescent="0.25">
      <c r="F749" s="27"/>
      <c r="R749" s="7" t="s">
        <v>30</v>
      </c>
      <c r="U749" s="7"/>
    </row>
    <row r="750" spans="6:21" x14ac:dyDescent="0.25">
      <c r="F750" s="27"/>
      <c r="R750" s="7" t="s">
        <v>30</v>
      </c>
      <c r="U750" s="7"/>
    </row>
    <row r="751" spans="6:21" x14ac:dyDescent="0.25">
      <c r="F751" s="27"/>
      <c r="R751" s="7" t="s">
        <v>30</v>
      </c>
      <c r="U751" s="7"/>
    </row>
    <row r="752" spans="6:21" x14ac:dyDescent="0.25">
      <c r="F752" s="27"/>
      <c r="R752" s="7" t="s">
        <v>30</v>
      </c>
      <c r="U752" s="7"/>
    </row>
    <row r="753" spans="6:21" x14ac:dyDescent="0.25">
      <c r="F753" s="27"/>
      <c r="R753" s="7" t="s">
        <v>30</v>
      </c>
      <c r="U753" s="7"/>
    </row>
    <row r="754" spans="6:21" x14ac:dyDescent="0.25">
      <c r="F754" s="27"/>
      <c r="R754" s="7" t="s">
        <v>30</v>
      </c>
      <c r="U754" s="7"/>
    </row>
    <row r="755" spans="6:21" x14ac:dyDescent="0.25">
      <c r="F755" s="27"/>
      <c r="R755" s="7" t="s">
        <v>30</v>
      </c>
      <c r="U755" s="7"/>
    </row>
    <row r="756" spans="6:21" x14ac:dyDescent="0.25">
      <c r="F756" s="27"/>
      <c r="R756" s="7" t="s">
        <v>30</v>
      </c>
      <c r="U756" s="7"/>
    </row>
    <row r="757" spans="6:21" x14ac:dyDescent="0.25">
      <c r="F757" s="27"/>
      <c r="R757" s="7" t="s">
        <v>30</v>
      </c>
      <c r="U757" s="7"/>
    </row>
    <row r="758" spans="6:21" x14ac:dyDescent="0.25">
      <c r="F758" s="27"/>
      <c r="R758" s="7" t="s">
        <v>30</v>
      </c>
      <c r="U758" s="7"/>
    </row>
    <row r="759" spans="6:21" x14ac:dyDescent="0.25">
      <c r="F759" s="27"/>
      <c r="R759" s="7" t="s">
        <v>30</v>
      </c>
      <c r="U759" s="7"/>
    </row>
    <row r="760" spans="6:21" x14ac:dyDescent="0.25">
      <c r="F760" s="27"/>
      <c r="R760" s="7" t="s">
        <v>30</v>
      </c>
      <c r="U760" s="7"/>
    </row>
    <row r="761" spans="6:21" x14ac:dyDescent="0.25">
      <c r="F761" s="27"/>
      <c r="R761" s="7" t="s">
        <v>30</v>
      </c>
      <c r="U761" s="7"/>
    </row>
    <row r="762" spans="6:21" x14ac:dyDescent="0.25">
      <c r="F762" s="27"/>
      <c r="R762" s="7" t="s">
        <v>30</v>
      </c>
      <c r="U762" s="7"/>
    </row>
    <row r="763" spans="6:21" x14ac:dyDescent="0.25">
      <c r="F763" s="27"/>
      <c r="R763" s="7" t="s">
        <v>30</v>
      </c>
      <c r="U763" s="7"/>
    </row>
    <row r="764" spans="6:21" x14ac:dyDescent="0.25">
      <c r="F764" s="27"/>
      <c r="R764" s="7" t="s">
        <v>30</v>
      </c>
      <c r="U764" s="7"/>
    </row>
    <row r="765" spans="6:21" x14ac:dyDescent="0.25">
      <c r="F765" s="27"/>
      <c r="R765" s="7" t="s">
        <v>30</v>
      </c>
      <c r="U765" s="7"/>
    </row>
    <row r="766" spans="6:21" x14ac:dyDescent="0.25">
      <c r="F766" s="27"/>
      <c r="R766" s="7" t="s">
        <v>30</v>
      </c>
      <c r="U766" s="7"/>
    </row>
    <row r="767" spans="6:21" x14ac:dyDescent="0.25">
      <c r="F767" s="27"/>
      <c r="R767" s="7" t="s">
        <v>30</v>
      </c>
      <c r="U767" s="7"/>
    </row>
    <row r="768" spans="6:21" x14ac:dyDescent="0.25">
      <c r="F768" s="27"/>
      <c r="R768" s="7" t="s">
        <v>30</v>
      </c>
      <c r="U768" s="7"/>
    </row>
    <row r="769" spans="6:21" x14ac:dyDescent="0.25">
      <c r="F769" s="27"/>
      <c r="R769" s="7" t="s">
        <v>30</v>
      </c>
      <c r="U769" s="7"/>
    </row>
    <row r="770" spans="6:21" x14ac:dyDescent="0.25">
      <c r="F770" s="27"/>
      <c r="R770" s="7" t="s">
        <v>30</v>
      </c>
      <c r="U770" s="7"/>
    </row>
    <row r="771" spans="6:21" x14ac:dyDescent="0.25">
      <c r="F771" s="27"/>
      <c r="R771" s="7" t="s">
        <v>30</v>
      </c>
      <c r="U771" s="7"/>
    </row>
    <row r="772" spans="6:21" x14ac:dyDescent="0.25">
      <c r="F772" s="27"/>
      <c r="R772" s="7" t="s">
        <v>30</v>
      </c>
      <c r="U772" s="7"/>
    </row>
    <row r="773" spans="6:21" x14ac:dyDescent="0.25">
      <c r="F773" s="27"/>
      <c r="R773" s="7" t="s">
        <v>30</v>
      </c>
      <c r="U773" s="7"/>
    </row>
    <row r="774" spans="6:21" x14ac:dyDescent="0.25">
      <c r="F774" s="27"/>
      <c r="R774" s="7" t="s">
        <v>30</v>
      </c>
      <c r="U774" s="7"/>
    </row>
    <row r="775" spans="6:21" x14ac:dyDescent="0.25">
      <c r="F775" s="27"/>
      <c r="R775" s="7" t="s">
        <v>30</v>
      </c>
      <c r="U775" s="7"/>
    </row>
    <row r="776" spans="6:21" x14ac:dyDescent="0.25">
      <c r="F776" s="27"/>
      <c r="R776" s="7" t="s">
        <v>30</v>
      </c>
      <c r="U776" s="7"/>
    </row>
    <row r="777" spans="6:21" x14ac:dyDescent="0.25">
      <c r="F777" s="27"/>
      <c r="R777" s="7" t="s">
        <v>30</v>
      </c>
      <c r="U777" s="7"/>
    </row>
    <row r="778" spans="6:21" x14ac:dyDescent="0.25">
      <c r="F778" s="27"/>
      <c r="R778" s="7" t="s">
        <v>30</v>
      </c>
      <c r="U778" s="7"/>
    </row>
    <row r="779" spans="6:21" x14ac:dyDescent="0.25">
      <c r="F779" s="27"/>
      <c r="R779" s="7" t="s">
        <v>30</v>
      </c>
      <c r="U779" s="7"/>
    </row>
    <row r="780" spans="6:21" x14ac:dyDescent="0.25">
      <c r="F780" s="27"/>
      <c r="R780" s="7" t="s">
        <v>30</v>
      </c>
      <c r="U780" s="7"/>
    </row>
    <row r="781" spans="6:21" x14ac:dyDescent="0.25">
      <c r="F781" s="27"/>
      <c r="R781" s="7" t="s">
        <v>30</v>
      </c>
      <c r="U781" s="7"/>
    </row>
    <row r="782" spans="6:21" x14ac:dyDescent="0.25">
      <c r="F782" s="27"/>
      <c r="R782" s="7" t="s">
        <v>30</v>
      </c>
      <c r="U782" s="7"/>
    </row>
    <row r="783" spans="6:21" x14ac:dyDescent="0.25">
      <c r="F783" s="27"/>
      <c r="R783" s="7" t="s">
        <v>30</v>
      </c>
      <c r="U783" s="7"/>
    </row>
    <row r="784" spans="6:21" x14ac:dyDescent="0.25">
      <c r="F784" s="27"/>
      <c r="R784" s="7" t="s">
        <v>30</v>
      </c>
      <c r="U784" s="7"/>
    </row>
    <row r="785" spans="6:21" x14ac:dyDescent="0.25">
      <c r="F785" s="27"/>
      <c r="R785" s="7" t="s">
        <v>30</v>
      </c>
      <c r="U785" s="7"/>
    </row>
    <row r="786" spans="6:21" x14ac:dyDescent="0.25">
      <c r="F786" s="27"/>
      <c r="R786" s="7" t="s">
        <v>30</v>
      </c>
      <c r="U786" s="7"/>
    </row>
  </sheetData>
  <phoneticPr fontId="6" type="noConversion"/>
  <conditionalFormatting sqref="U2:U786">
    <cfRule type="cellIs" dxfId="2" priority="1" operator="between">
      <formula>1</formula>
      <formula>10</formula>
    </cfRule>
    <cfRule type="cellIs" dxfId="1" priority="2" operator="lessThan">
      <formula>1</formula>
    </cfRule>
    <cfRule type="cellIs" dxfId="0" priority="3" operator="greaterThan">
      <formula>10</formula>
    </cfRule>
  </conditionalFormatting>
  <hyperlinks>
    <hyperlink ref="D122" r:id="rId1" xr:uid="{330EEE4F-CCC7-432D-B3B1-02A49964C578}"/>
    <hyperlink ref="D125" r:id="rId2" xr:uid="{4BE4C5A9-E116-4025-B66B-BA0D8DD4E6EA}"/>
  </hyperlinks>
  <pageMargins left="0.7" right="0.7" top="0.75" bottom="0.75" header="0.3" footer="0.3"/>
  <pageSetup paperSize="9" orientation="portrait"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A5053-1CC2-4F54-9E83-79B828A3DB18}">
  <dimension ref="A3:DB59"/>
  <sheetViews>
    <sheetView showGridLines="0" topLeftCell="A52" workbookViewId="0">
      <selection activeCell="C59" sqref="C59"/>
    </sheetView>
  </sheetViews>
  <sheetFormatPr baseColWidth="10" defaultRowHeight="15" x14ac:dyDescent="0.25"/>
  <cols>
    <col min="1" max="1" width="24" style="12" bestFit="1" customWidth="1"/>
    <col min="2" max="2" width="23.5703125" style="12" bestFit="1" customWidth="1"/>
    <col min="3" max="3" width="19.140625" style="12" bestFit="1" customWidth="1"/>
    <col min="4" max="4" width="13.42578125" style="12" bestFit="1" customWidth="1"/>
    <col min="5" max="5" width="12.5703125" style="12" bestFit="1" customWidth="1"/>
    <col min="6" max="6" width="5.28515625" style="12" bestFit="1" customWidth="1"/>
    <col min="7" max="7" width="6.42578125" style="12" bestFit="1" customWidth="1"/>
    <col min="8" max="8" width="5.7109375" style="12" bestFit="1" customWidth="1"/>
    <col min="9" max="9" width="5.140625" style="12" bestFit="1" customWidth="1"/>
    <col min="10" max="10" width="7.140625" style="12" bestFit="1" customWidth="1"/>
    <col min="11" max="11" width="11.42578125" style="12" bestFit="1" customWidth="1"/>
    <col min="12" max="12" width="12.5703125" style="12" bestFit="1" customWidth="1"/>
    <col min="13" max="102" width="3" style="12" bestFit="1" customWidth="1"/>
    <col min="103" max="103" width="4" style="12" bestFit="1" customWidth="1"/>
    <col min="104" max="104" width="11" style="12" bestFit="1" customWidth="1"/>
    <col min="105" max="105" width="15.85546875" style="12" bestFit="1" customWidth="1"/>
    <col min="106" max="106" width="12.5703125" style="12" bestFit="1" customWidth="1"/>
    <col min="107" max="16384" width="11.42578125" style="12"/>
  </cols>
  <sheetData>
    <row r="3" spans="1:106" x14ac:dyDescent="0.25">
      <c r="A3" s="11" t="s">
        <v>16</v>
      </c>
      <c r="B3" s="12" t="s">
        <v>71</v>
      </c>
    </row>
    <row r="4" spans="1:106" x14ac:dyDescent="0.25">
      <c r="A4" s="13" t="s">
        <v>29</v>
      </c>
      <c r="B4" s="12">
        <v>60</v>
      </c>
    </row>
    <row r="5" spans="1:106" x14ac:dyDescent="0.25">
      <c r="A5" s="13" t="s">
        <v>41</v>
      </c>
      <c r="B5" s="12">
        <v>53</v>
      </c>
    </row>
    <row r="6" spans="1:106" x14ac:dyDescent="0.25">
      <c r="A6" s="13" t="s">
        <v>83</v>
      </c>
      <c r="B6" s="12">
        <v>8</v>
      </c>
    </row>
    <row r="7" spans="1:106" x14ac:dyDescent="0.25">
      <c r="A7" s="13" t="s">
        <v>357</v>
      </c>
      <c r="B7" s="12">
        <v>2</v>
      </c>
    </row>
    <row r="8" spans="1:106" x14ac:dyDescent="0.25">
      <c r="A8" s="13" t="s">
        <v>70</v>
      </c>
      <c r="B8" s="12">
        <v>123</v>
      </c>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row>
    <row r="9" spans="1:106" x14ac:dyDescent="0.25">
      <c r="A9" s="9" t="s">
        <v>71</v>
      </c>
      <c r="B9" s="9" t="s">
        <v>72</v>
      </c>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row>
    <row r="10" spans="1:106" x14ac:dyDescent="0.25">
      <c r="A10" s="9" t="s">
        <v>69</v>
      </c>
      <c r="B10" t="s">
        <v>38</v>
      </c>
      <c r="C10" t="s">
        <v>26</v>
      </c>
      <c r="D10" t="s">
        <v>142</v>
      </c>
      <c r="E10" t="s">
        <v>195</v>
      </c>
      <c r="F10" t="s">
        <v>440</v>
      </c>
      <c r="G10" t="s">
        <v>545</v>
      </c>
      <c r="H10" t="s">
        <v>634</v>
      </c>
      <c r="I10" t="s">
        <v>743</v>
      </c>
      <c r="J10" t="s">
        <v>780</v>
      </c>
      <c r="K10" t="s">
        <v>843</v>
      </c>
      <c r="L10" t="s">
        <v>70</v>
      </c>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row>
    <row r="11" spans="1:106" x14ac:dyDescent="0.25">
      <c r="A11" s="10" t="s">
        <v>29</v>
      </c>
      <c r="B11">
        <v>6</v>
      </c>
      <c r="C11">
        <v>1</v>
      </c>
      <c r="D11">
        <v>11</v>
      </c>
      <c r="E11">
        <v>14</v>
      </c>
      <c r="F11">
        <v>5</v>
      </c>
      <c r="G11">
        <v>10</v>
      </c>
      <c r="H11">
        <v>4</v>
      </c>
      <c r="I11">
        <v>2</v>
      </c>
      <c r="J11">
        <v>4</v>
      </c>
      <c r="K11">
        <v>3</v>
      </c>
      <c r="L11">
        <v>60</v>
      </c>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row>
    <row r="12" spans="1:106" x14ac:dyDescent="0.25">
      <c r="A12" s="10" t="s">
        <v>41</v>
      </c>
      <c r="B12">
        <v>6</v>
      </c>
      <c r="C12"/>
      <c r="D12">
        <v>8</v>
      </c>
      <c r="E12">
        <v>10</v>
      </c>
      <c r="F12">
        <v>11</v>
      </c>
      <c r="G12">
        <v>3</v>
      </c>
      <c r="H12">
        <v>9</v>
      </c>
      <c r="I12">
        <v>1</v>
      </c>
      <c r="J12">
        <v>5</v>
      </c>
      <c r="K12"/>
      <c r="L12">
        <v>53</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row>
    <row r="13" spans="1:106" x14ac:dyDescent="0.25">
      <c r="A13" s="10" t="s">
        <v>83</v>
      </c>
      <c r="B13"/>
      <c r="C13"/>
      <c r="D13"/>
      <c r="E13">
        <v>2</v>
      </c>
      <c r="F13"/>
      <c r="G13">
        <v>1</v>
      </c>
      <c r="H13"/>
      <c r="I13">
        <v>3</v>
      </c>
      <c r="J13">
        <v>1</v>
      </c>
      <c r="K13">
        <v>1</v>
      </c>
      <c r="L13">
        <v>8</v>
      </c>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row>
    <row r="14" spans="1:106" x14ac:dyDescent="0.25">
      <c r="A14" s="10" t="s">
        <v>357</v>
      </c>
      <c r="B14"/>
      <c r="C14"/>
      <c r="D14"/>
      <c r="E14">
        <v>1</v>
      </c>
      <c r="F14"/>
      <c r="G14"/>
      <c r="H14">
        <v>1</v>
      </c>
      <c r="I14"/>
      <c r="J14"/>
      <c r="K14"/>
      <c r="L14">
        <v>2</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row>
    <row r="15" spans="1:106" x14ac:dyDescent="0.25">
      <c r="A15" s="10" t="s">
        <v>70</v>
      </c>
      <c r="B15">
        <v>12</v>
      </c>
      <c r="C15">
        <v>1</v>
      </c>
      <c r="D15">
        <v>19</v>
      </c>
      <c r="E15">
        <v>27</v>
      </c>
      <c r="F15">
        <v>16</v>
      </c>
      <c r="G15">
        <v>14</v>
      </c>
      <c r="H15">
        <v>14</v>
      </c>
      <c r="I15">
        <v>6</v>
      </c>
      <c r="J15">
        <v>10</v>
      </c>
      <c r="K15">
        <v>4</v>
      </c>
      <c r="L15">
        <v>123</v>
      </c>
    </row>
    <row r="17" spans="1:7" ht="15.75" thickBot="1" x14ac:dyDescent="0.3">
      <c r="A17" s="14"/>
      <c r="B17" s="14"/>
      <c r="C17" s="14"/>
      <c r="D17" s="14"/>
      <c r="E17" s="14"/>
      <c r="F17" s="14"/>
      <c r="G17" s="14"/>
    </row>
    <row r="18" spans="1:7" ht="75.75" thickBot="1" x14ac:dyDescent="0.3">
      <c r="A18" s="14" t="s">
        <v>73</v>
      </c>
      <c r="B18" s="14" t="s">
        <v>74</v>
      </c>
      <c r="C18" s="14" t="s">
        <v>75</v>
      </c>
      <c r="D18" s="14" t="s">
        <v>76</v>
      </c>
      <c r="E18" s="14" t="s">
        <v>77</v>
      </c>
      <c r="F18" s="14" t="s">
        <v>78</v>
      </c>
      <c r="G18" s="14" t="s">
        <v>79</v>
      </c>
    </row>
    <row r="19" spans="1:7" ht="60.75" thickBot="1" x14ac:dyDescent="0.3">
      <c r="A19" s="17" t="s">
        <v>80</v>
      </c>
      <c r="B19" s="15" t="s">
        <v>81</v>
      </c>
      <c r="C19" s="15">
        <f>+SUM(B14,D14,E14)</f>
        <v>1</v>
      </c>
      <c r="D19" s="15">
        <f>+SUM(F14:H14)</f>
        <v>1</v>
      </c>
      <c r="E19" s="15">
        <f>+SUM(I14:K14)</f>
        <v>0</v>
      </c>
      <c r="F19" s="15"/>
      <c r="G19" s="14">
        <f>+SUBTOTAL(9,C19:F19)</f>
        <v>2</v>
      </c>
    </row>
    <row r="20" spans="1:7" ht="60.75" thickBot="1" x14ac:dyDescent="0.3">
      <c r="A20" s="17" t="s">
        <v>82</v>
      </c>
      <c r="B20" s="15" t="s">
        <v>81</v>
      </c>
      <c r="C20" s="15">
        <v>0</v>
      </c>
      <c r="D20" s="15">
        <v>0</v>
      </c>
      <c r="E20" s="15">
        <v>0</v>
      </c>
      <c r="F20" s="15"/>
      <c r="G20" s="14">
        <f t="shared" ref="G20:G23" si="0">+SUBTOTAL(9,C20:F20)</f>
        <v>0</v>
      </c>
    </row>
    <row r="21" spans="1:7" ht="60.75" thickBot="1" x14ac:dyDescent="0.3">
      <c r="A21" s="17" t="s">
        <v>83</v>
      </c>
      <c r="B21" s="15" t="s">
        <v>81</v>
      </c>
      <c r="C21" s="15">
        <f>+SUM(B13,D13,E13)</f>
        <v>2</v>
      </c>
      <c r="D21" s="15">
        <f>+SUM(F13:H13)</f>
        <v>1</v>
      </c>
      <c r="E21" s="15">
        <f>+SUM(I13:K13)</f>
        <v>5</v>
      </c>
      <c r="F21" s="15"/>
      <c r="G21" s="14">
        <f t="shared" si="0"/>
        <v>8</v>
      </c>
    </row>
    <row r="22" spans="1:7" ht="60.75" thickBot="1" x14ac:dyDescent="0.3">
      <c r="A22" s="17" t="s">
        <v>29</v>
      </c>
      <c r="B22" s="15" t="s">
        <v>81</v>
      </c>
      <c r="C22" s="15">
        <f>+SUM(B11,D11,E11)</f>
        <v>31</v>
      </c>
      <c r="D22" s="15">
        <f>+SUM(F11:H11)</f>
        <v>19</v>
      </c>
      <c r="E22" s="15">
        <f>+SUM(I11:K11)</f>
        <v>9</v>
      </c>
      <c r="F22" s="15"/>
      <c r="G22" s="14">
        <f t="shared" si="0"/>
        <v>59</v>
      </c>
    </row>
    <row r="23" spans="1:7" ht="60.75" thickBot="1" x14ac:dyDescent="0.3">
      <c r="A23" s="17" t="s">
        <v>41</v>
      </c>
      <c r="B23" s="15" t="s">
        <v>81</v>
      </c>
      <c r="C23" s="15">
        <f>+SUM(B12,D12,E12)</f>
        <v>24</v>
      </c>
      <c r="D23" s="15">
        <f>+SUM(F12:H12)</f>
        <v>23</v>
      </c>
      <c r="E23" s="15">
        <f>+SUM(I12:K12)</f>
        <v>6</v>
      </c>
      <c r="F23" s="15"/>
      <c r="G23" s="14">
        <f t="shared" si="0"/>
        <v>53</v>
      </c>
    </row>
    <row r="24" spans="1:7" ht="15.75" thickBot="1" x14ac:dyDescent="0.3">
      <c r="A24" s="16" t="s">
        <v>79</v>
      </c>
      <c r="B24" s="16"/>
      <c r="C24" s="16">
        <f>+SUBTOTAL(9,C19:C23)</f>
        <v>58</v>
      </c>
      <c r="D24" s="16">
        <f>+SUBTOTAL(9,D19:D23)</f>
        <v>44</v>
      </c>
      <c r="E24" s="16">
        <f>+SUBTOTAL(9,E19:E23)</f>
        <v>20</v>
      </c>
      <c r="F24" s="16">
        <f>+SUBTOTAL(9,F19:F23)</f>
        <v>0</v>
      </c>
      <c r="G24" s="14">
        <f>+SUM(G19:G23)</f>
        <v>122</v>
      </c>
    </row>
    <row r="25" spans="1:7" x14ac:dyDescent="0.25">
      <c r="A25" s="10"/>
      <c r="B25"/>
      <c r="C25"/>
      <c r="D25"/>
    </row>
    <row r="26" spans="1:7" x14ac:dyDescent="0.25">
      <c r="A26" s="11" t="s">
        <v>71</v>
      </c>
      <c r="B26" s="11" t="s">
        <v>72</v>
      </c>
      <c r="E26"/>
    </row>
    <row r="27" spans="1:7" x14ac:dyDescent="0.25">
      <c r="A27" s="11" t="s">
        <v>16</v>
      </c>
      <c r="B27" s="12" t="s">
        <v>85</v>
      </c>
      <c r="C27" s="12" t="s">
        <v>178</v>
      </c>
      <c r="D27" s="12" t="s">
        <v>70</v>
      </c>
      <c r="E27"/>
    </row>
    <row r="28" spans="1:7" x14ac:dyDescent="0.25">
      <c r="A28" s="13" t="s">
        <v>29</v>
      </c>
      <c r="B28" s="12">
        <v>45</v>
      </c>
      <c r="C28" s="12">
        <v>15</v>
      </c>
      <c r="D28" s="12">
        <v>60</v>
      </c>
      <c r="E28"/>
    </row>
    <row r="29" spans="1:7" x14ac:dyDescent="0.25">
      <c r="A29" s="13" t="s">
        <v>41</v>
      </c>
      <c r="B29" s="12">
        <v>46</v>
      </c>
      <c r="C29" s="12">
        <v>7</v>
      </c>
      <c r="D29" s="12">
        <v>53</v>
      </c>
      <c r="E29"/>
    </row>
    <row r="30" spans="1:7" x14ac:dyDescent="0.25">
      <c r="A30" s="13" t="s">
        <v>83</v>
      </c>
      <c r="B30" s="12">
        <v>4</v>
      </c>
      <c r="C30" s="12">
        <v>4</v>
      </c>
      <c r="D30" s="12">
        <v>8</v>
      </c>
      <c r="E30"/>
    </row>
    <row r="31" spans="1:7" x14ac:dyDescent="0.25">
      <c r="A31" s="13" t="s">
        <v>357</v>
      </c>
      <c r="B31" s="12">
        <v>1</v>
      </c>
      <c r="C31" s="12">
        <v>1</v>
      </c>
      <c r="D31" s="12">
        <v>2</v>
      </c>
      <c r="E31"/>
    </row>
    <row r="32" spans="1:7" x14ac:dyDescent="0.25">
      <c r="A32" s="13" t="s">
        <v>70</v>
      </c>
      <c r="B32" s="12">
        <v>96</v>
      </c>
      <c r="C32" s="12">
        <v>27</v>
      </c>
      <c r="D32" s="12">
        <v>123</v>
      </c>
      <c r="E32"/>
    </row>
    <row r="33" spans="1:5" x14ac:dyDescent="0.25">
      <c r="A33"/>
      <c r="B33"/>
      <c r="C33"/>
      <c r="D33"/>
      <c r="E33"/>
    </row>
    <row r="35" spans="1:5" x14ac:dyDescent="0.25">
      <c r="A35" s="9" t="s">
        <v>71</v>
      </c>
      <c r="B35" s="9" t="s">
        <v>72</v>
      </c>
      <c r="C35"/>
      <c r="D35"/>
      <c r="E35"/>
    </row>
    <row r="36" spans="1:5" x14ac:dyDescent="0.25">
      <c r="A36" s="9" t="s">
        <v>10</v>
      </c>
      <c r="B36" t="s">
        <v>945</v>
      </c>
      <c r="C36" t="s">
        <v>85</v>
      </c>
      <c r="D36" t="s">
        <v>178</v>
      </c>
      <c r="E36" t="s">
        <v>70</v>
      </c>
    </row>
    <row r="37" spans="1:5" x14ac:dyDescent="0.25">
      <c r="A37" s="10" t="s">
        <v>38</v>
      </c>
      <c r="B37"/>
      <c r="C37">
        <v>9</v>
      </c>
      <c r="D37">
        <v>3</v>
      </c>
      <c r="E37">
        <v>12</v>
      </c>
    </row>
    <row r="38" spans="1:5" x14ac:dyDescent="0.25">
      <c r="A38" s="10" t="s">
        <v>26</v>
      </c>
      <c r="B38"/>
      <c r="C38">
        <v>1</v>
      </c>
      <c r="D38"/>
      <c r="E38">
        <v>1</v>
      </c>
    </row>
    <row r="39" spans="1:5" x14ac:dyDescent="0.25">
      <c r="A39" s="10" t="s">
        <v>142</v>
      </c>
      <c r="B39"/>
      <c r="C39">
        <v>19</v>
      </c>
      <c r="D39"/>
      <c r="E39">
        <v>19</v>
      </c>
    </row>
    <row r="40" spans="1:5" x14ac:dyDescent="0.25">
      <c r="A40" s="10" t="s">
        <v>195</v>
      </c>
      <c r="B40"/>
      <c r="C40">
        <v>19</v>
      </c>
      <c r="D40">
        <v>8</v>
      </c>
      <c r="E40">
        <v>27</v>
      </c>
    </row>
    <row r="41" spans="1:5" x14ac:dyDescent="0.25">
      <c r="A41" s="10" t="s">
        <v>440</v>
      </c>
      <c r="B41"/>
      <c r="C41">
        <v>12</v>
      </c>
      <c r="D41">
        <v>4</v>
      </c>
      <c r="E41">
        <v>16</v>
      </c>
    </row>
    <row r="42" spans="1:5" x14ac:dyDescent="0.25">
      <c r="A42" s="10" t="s">
        <v>545</v>
      </c>
      <c r="B42"/>
      <c r="C42">
        <v>11</v>
      </c>
      <c r="D42">
        <v>3</v>
      </c>
      <c r="E42">
        <v>14</v>
      </c>
    </row>
    <row r="43" spans="1:5" x14ac:dyDescent="0.25">
      <c r="A43" s="10" t="s">
        <v>634</v>
      </c>
      <c r="B43"/>
      <c r="C43">
        <v>11</v>
      </c>
      <c r="D43">
        <v>3</v>
      </c>
      <c r="E43">
        <v>14</v>
      </c>
    </row>
    <row r="44" spans="1:5" x14ac:dyDescent="0.25">
      <c r="A44" s="10" t="s">
        <v>743</v>
      </c>
      <c r="B44"/>
      <c r="C44">
        <v>4</v>
      </c>
      <c r="D44">
        <v>2</v>
      </c>
      <c r="E44">
        <v>6</v>
      </c>
    </row>
    <row r="45" spans="1:5" x14ac:dyDescent="0.25">
      <c r="A45" s="10" t="s">
        <v>780</v>
      </c>
      <c r="B45"/>
      <c r="C45">
        <v>8</v>
      </c>
      <c r="D45">
        <v>2</v>
      </c>
      <c r="E45">
        <v>10</v>
      </c>
    </row>
    <row r="46" spans="1:5" x14ac:dyDescent="0.25">
      <c r="A46" s="10" t="s">
        <v>843</v>
      </c>
      <c r="B46">
        <v>3</v>
      </c>
      <c r="C46">
        <v>2</v>
      </c>
      <c r="D46">
        <v>2</v>
      </c>
      <c r="E46">
        <v>7</v>
      </c>
    </row>
    <row r="47" spans="1:5" x14ac:dyDescent="0.25">
      <c r="A47" s="10" t="s">
        <v>70</v>
      </c>
      <c r="B47">
        <v>3</v>
      </c>
      <c r="C47">
        <v>96</v>
      </c>
      <c r="D47">
        <v>27</v>
      </c>
      <c r="E47">
        <v>126</v>
      </c>
    </row>
    <row r="52" spans="1:7" ht="75.75" thickBot="1" x14ac:dyDescent="0.3">
      <c r="A52" s="14" t="s">
        <v>73</v>
      </c>
      <c r="B52" s="14" t="s">
        <v>74</v>
      </c>
      <c r="C52" s="14" t="s">
        <v>75</v>
      </c>
      <c r="D52" s="14" t="s">
        <v>76</v>
      </c>
      <c r="E52" s="14" t="s">
        <v>77</v>
      </c>
      <c r="F52" s="14" t="s">
        <v>78</v>
      </c>
      <c r="G52" s="14" t="s">
        <v>79</v>
      </c>
    </row>
    <row r="53" spans="1:7" ht="60.75" thickBot="1" x14ac:dyDescent="0.3">
      <c r="A53" s="18" t="s">
        <v>85</v>
      </c>
      <c r="B53" s="15" t="s">
        <v>81</v>
      </c>
      <c r="C53" s="12">
        <f>+SUM(B37,B39,B40)</f>
        <v>0</v>
      </c>
      <c r="D53" s="12">
        <f>+SUM(B41:B43)</f>
        <v>0</v>
      </c>
      <c r="E53" s="12">
        <f>+SUM(B44:B46)</f>
        <v>3</v>
      </c>
      <c r="G53" s="14">
        <f>+SUBTOTAL(9,C53:F53)</f>
        <v>3</v>
      </c>
    </row>
    <row r="54" spans="1:7" ht="60.75" thickBot="1" x14ac:dyDescent="0.3">
      <c r="A54" s="18" t="s">
        <v>86</v>
      </c>
      <c r="B54" s="15" t="s">
        <v>81</v>
      </c>
      <c r="C54" s="12">
        <f>+SUM(C37,C39,C40)</f>
        <v>47</v>
      </c>
      <c r="D54" s="12">
        <f>+SUM(C41:C43)</f>
        <v>34</v>
      </c>
      <c r="E54" s="12">
        <f>+SUM(C44:C46)</f>
        <v>14</v>
      </c>
      <c r="G54" s="14">
        <f t="shared" ref="G54" si="1">+SUBTOTAL(9,C54:F54)</f>
        <v>95</v>
      </c>
    </row>
    <row r="55" spans="1:7" ht="60.75" thickBot="1" x14ac:dyDescent="0.3">
      <c r="A55" s="18" t="s">
        <v>87</v>
      </c>
      <c r="B55" s="15" t="s">
        <v>81</v>
      </c>
      <c r="C55" s="12">
        <v>0</v>
      </c>
      <c r="D55" s="12">
        <v>0</v>
      </c>
      <c r="E55" s="12">
        <v>0</v>
      </c>
      <c r="G55" s="14">
        <f>+SUBTOTAL(9,C55:F55)</f>
        <v>0</v>
      </c>
    </row>
    <row r="56" spans="1:7" ht="60.75" thickBot="1" x14ac:dyDescent="0.3">
      <c r="A56" s="18" t="s">
        <v>88</v>
      </c>
      <c r="B56" s="15" t="s">
        <v>81</v>
      </c>
      <c r="C56" s="12">
        <v>0</v>
      </c>
      <c r="D56" s="12">
        <v>0</v>
      </c>
      <c r="E56" s="12">
        <v>0</v>
      </c>
      <c r="G56" s="14">
        <f t="shared" ref="G56:G57" si="2">+SUBTOTAL(9,C56:F56)</f>
        <v>0</v>
      </c>
    </row>
    <row r="57" spans="1:7" ht="60.75" thickBot="1" x14ac:dyDescent="0.3">
      <c r="A57" s="18">
        <v>311</v>
      </c>
      <c r="B57" s="15" t="s">
        <v>81</v>
      </c>
      <c r="C57" s="12">
        <v>0</v>
      </c>
      <c r="D57" s="12">
        <v>0</v>
      </c>
      <c r="E57" s="12">
        <v>0</v>
      </c>
      <c r="G57" s="14">
        <f t="shared" si="2"/>
        <v>0</v>
      </c>
    </row>
    <row r="58" spans="1:7" ht="60.75" thickBot="1" x14ac:dyDescent="0.3">
      <c r="A58" s="18" t="s">
        <v>89</v>
      </c>
      <c r="B58" s="15" t="s">
        <v>81</v>
      </c>
      <c r="C58" s="12">
        <v>0</v>
      </c>
      <c r="D58" s="12">
        <v>0</v>
      </c>
      <c r="E58" s="12">
        <v>0</v>
      </c>
      <c r="G58" s="14">
        <f>+SUBTOTAL(9,C58:F58)</f>
        <v>0</v>
      </c>
    </row>
    <row r="59" spans="1:7" ht="15.75" thickBot="1" x14ac:dyDescent="0.3">
      <c r="A59" s="16" t="s">
        <v>79</v>
      </c>
      <c r="B59" s="16"/>
      <c r="C59" s="16">
        <f>+SUBTOTAL(9,C53:C58)</f>
        <v>47</v>
      </c>
      <c r="D59" s="16">
        <f>+SUBTOTAL(9,D53:D58)</f>
        <v>34</v>
      </c>
      <c r="E59" s="16">
        <f t="shared" ref="E59:G59" si="3">+SUBTOTAL(9,E53:E58)</f>
        <v>17</v>
      </c>
      <c r="F59" s="16">
        <f t="shared" si="3"/>
        <v>0</v>
      </c>
      <c r="G59" s="16">
        <f t="shared" si="3"/>
        <v>0</v>
      </c>
    </row>
  </sheetData>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E6903-E374-44FC-94D6-B7046ED887D8}">
  <dimension ref="A1:G18"/>
  <sheetViews>
    <sheetView topLeftCell="C9" zoomScale="82" zoomScaleNormal="82" workbookViewId="0">
      <selection activeCell="C16" sqref="C16"/>
    </sheetView>
  </sheetViews>
  <sheetFormatPr baseColWidth="10" defaultRowHeight="15" x14ac:dyDescent="0.25"/>
  <cols>
    <col min="1" max="1" width="24.42578125" bestFit="1" customWidth="1"/>
    <col min="2" max="2" width="41" customWidth="1"/>
    <col min="3" max="3" width="18.85546875" bestFit="1" customWidth="1"/>
    <col min="4" max="4" width="20.5703125" bestFit="1" customWidth="1"/>
    <col min="5" max="5" width="34.28515625" bestFit="1" customWidth="1"/>
    <col min="6" max="6" width="18.5703125" bestFit="1" customWidth="1"/>
    <col min="7" max="7" width="40.28515625" bestFit="1" customWidth="1"/>
    <col min="19" max="19" width="13.7109375" bestFit="1" customWidth="1"/>
  </cols>
  <sheetData>
    <row r="1" spans="1:7" ht="27" customHeight="1" x14ac:dyDescent="0.25">
      <c r="A1" s="74" t="s">
        <v>720</v>
      </c>
      <c r="B1" s="75"/>
      <c r="C1" s="75"/>
      <c r="D1" s="75"/>
      <c r="E1" s="75"/>
      <c r="F1" s="75"/>
      <c r="G1" s="76"/>
    </row>
    <row r="2" spans="1:7" ht="15.75" thickBot="1" x14ac:dyDescent="0.3">
      <c r="A2" s="77"/>
      <c r="B2" s="78"/>
      <c r="C2" s="78"/>
      <c r="D2" s="78"/>
      <c r="E2" s="78"/>
      <c r="F2" s="78"/>
      <c r="G2" s="79"/>
    </row>
    <row r="3" spans="1:7" ht="18.75" x14ac:dyDescent="0.25">
      <c r="A3" s="34" t="s">
        <v>73</v>
      </c>
      <c r="B3" s="34" t="s">
        <v>74</v>
      </c>
      <c r="C3" s="34" t="s">
        <v>709</v>
      </c>
      <c r="D3" s="34" t="s">
        <v>710</v>
      </c>
      <c r="E3" s="34" t="s">
        <v>711</v>
      </c>
      <c r="F3" s="34" t="s">
        <v>712</v>
      </c>
      <c r="G3" s="34" t="s">
        <v>713</v>
      </c>
    </row>
    <row r="4" spans="1:7" ht="56.25" x14ac:dyDescent="0.25">
      <c r="A4" s="35" t="s">
        <v>41</v>
      </c>
      <c r="B4" s="36" t="s">
        <v>81</v>
      </c>
      <c r="C4" s="37">
        <f>+VLOOKUP(Tabla35712[[#This Row],[Tipo de Queja]],'Base de Datos'!$A$18:$G$24,3,)</f>
        <v>24</v>
      </c>
      <c r="D4" s="37">
        <v>0</v>
      </c>
      <c r="E4" s="37">
        <f>+Tabla35712[[#This Row],[Recibidas]]</f>
        <v>24</v>
      </c>
      <c r="F4" s="37">
        <f>+Tabla35712[[#This Row],[Recibidas]]-Tabla35712[[#This Row],[Completadas a Tiempo]]</f>
        <v>0</v>
      </c>
      <c r="G4" s="38">
        <f>Tabla35712[[#This Row],[Recibidas]]/Tabla35712[[#This Row],[Completadas a Tiempo]]</f>
        <v>1</v>
      </c>
    </row>
    <row r="5" spans="1:7" ht="56.25" x14ac:dyDescent="0.25">
      <c r="A5" s="35" t="s">
        <v>714</v>
      </c>
      <c r="B5" s="36" t="s">
        <v>81</v>
      </c>
      <c r="C5" s="37">
        <f>+VLOOKUP(Tabla35712[[#This Row],[Tipo de Queja]],'Base de Datos'!$A$18:$G$24,3,)</f>
        <v>31</v>
      </c>
      <c r="D5" s="37">
        <v>0</v>
      </c>
      <c r="E5" s="37">
        <f>+Tabla35712[[#This Row],[Recibidas]]</f>
        <v>31</v>
      </c>
      <c r="F5" s="37">
        <f>+Tabla35712[[#This Row],[Recibidas]]-Tabla35712[[#This Row],[Completadas a Tiempo]]</f>
        <v>0</v>
      </c>
      <c r="G5" s="38">
        <f>Tabla35712[[#This Row],[Recibidas]]/Tabla35712[[#This Row],[Completadas a Tiempo]]</f>
        <v>1</v>
      </c>
    </row>
    <row r="6" spans="1:7" ht="56.25" x14ac:dyDescent="0.25">
      <c r="A6" s="39" t="s">
        <v>83</v>
      </c>
      <c r="B6" s="36" t="s">
        <v>81</v>
      </c>
      <c r="C6" s="37">
        <f>+VLOOKUP(Tabla35712[[#This Row],[Tipo de Queja]],'Base de Datos'!$A$18:$G$24,3,)</f>
        <v>2</v>
      </c>
      <c r="D6" s="37">
        <v>0</v>
      </c>
      <c r="E6" s="37">
        <f>+Tabla35712[[#This Row],[Recibidas]]</f>
        <v>2</v>
      </c>
      <c r="F6" s="37">
        <f>+Tabla35712[[#This Row],[Recibidas]]-Tabla35712[[#This Row],[Completadas a Tiempo]]</f>
        <v>0</v>
      </c>
      <c r="G6" s="38">
        <f>Tabla35712[[#This Row],[Recibidas]]/Tabla35712[[#This Row],[Completadas a Tiempo]]</f>
        <v>1</v>
      </c>
    </row>
    <row r="7" spans="1:7" ht="56.25" x14ac:dyDescent="0.25">
      <c r="A7" s="40" t="s">
        <v>82</v>
      </c>
      <c r="B7" s="36" t="s">
        <v>81</v>
      </c>
      <c r="C7" s="37">
        <f>+VLOOKUP(Tabla35712[[#This Row],[Tipo de Queja]],'Base de Datos'!$A$18:$G$24,3,)</f>
        <v>0</v>
      </c>
      <c r="D7" s="37">
        <v>0</v>
      </c>
      <c r="E7" s="37">
        <f>+Tabla35712[[#This Row],[Recibidas]]</f>
        <v>0</v>
      </c>
      <c r="F7" s="37">
        <f>+Tabla35712[[#This Row],[Recibidas]]-Tabla35712[[#This Row],[Completadas a Tiempo]]</f>
        <v>0</v>
      </c>
      <c r="G7" s="38" t="s">
        <v>718</v>
      </c>
    </row>
    <row r="8" spans="1:7" ht="56.25" x14ac:dyDescent="0.25">
      <c r="A8" s="35" t="s">
        <v>80</v>
      </c>
      <c r="B8" s="36" t="s">
        <v>81</v>
      </c>
      <c r="C8" s="37">
        <f>+VLOOKUP(Tabla35712[[#This Row],[Tipo de Queja]],'Base de Datos'!$A$18:$G$24,3,)</f>
        <v>1</v>
      </c>
      <c r="D8" s="37">
        <v>0</v>
      </c>
      <c r="E8" s="37">
        <f>+Tabla35712[[#This Row],[Recibidas]]</f>
        <v>1</v>
      </c>
      <c r="F8" s="37">
        <f>+Tabla35712[[#This Row],[Recibidas]]-Tabla35712[[#This Row],[Completadas a Tiempo]]</f>
        <v>0</v>
      </c>
      <c r="G8" s="38">
        <f>Tabla35712[[#This Row],[Recibidas]]/Tabla35712[[#This Row],[Completadas a Tiempo]]</f>
        <v>1</v>
      </c>
    </row>
    <row r="9" spans="1:7" ht="18.75" x14ac:dyDescent="0.3">
      <c r="A9" s="41"/>
      <c r="B9" s="41"/>
      <c r="C9" s="41"/>
      <c r="D9" s="41"/>
      <c r="E9" s="41"/>
      <c r="F9" s="41"/>
      <c r="G9" s="41"/>
    </row>
    <row r="10" spans="1:7" ht="18.75" x14ac:dyDescent="0.25">
      <c r="A10" s="34" t="s">
        <v>715</v>
      </c>
      <c r="B10" s="34" t="s">
        <v>74</v>
      </c>
      <c r="C10" s="34" t="s">
        <v>709</v>
      </c>
      <c r="D10" s="34" t="s">
        <v>710</v>
      </c>
      <c r="E10" s="34" t="s">
        <v>716</v>
      </c>
      <c r="F10" s="34" t="s">
        <v>712</v>
      </c>
      <c r="G10" s="34" t="s">
        <v>713</v>
      </c>
    </row>
    <row r="11" spans="1:7" ht="56.25" x14ac:dyDescent="0.25">
      <c r="A11" s="35" t="s">
        <v>85</v>
      </c>
      <c r="B11" s="36" t="s">
        <v>717</v>
      </c>
      <c r="C11" s="37">
        <f>+VLOOKUP(Tabla346813[[#This Row],[Via ]],'Base de Datos'!$A$52:$G$59,3,)</f>
        <v>0</v>
      </c>
      <c r="D11" s="37">
        <v>0</v>
      </c>
      <c r="E11" s="37">
        <f>+Tabla346813[[#This Row],[Recibidas]]</f>
        <v>0</v>
      </c>
      <c r="F11" s="37">
        <f>+Tabla346813[[#This Row],[Recibidas]]-Tabla346813[[#This Row],[Atendidas a Tiempo]]</f>
        <v>0</v>
      </c>
      <c r="G11" s="38" t="e">
        <f>+Tabla346813[[#This Row],[Recibidas]]/Tabla346813[[#This Row],[Atendidas a Tiempo]]</f>
        <v>#DIV/0!</v>
      </c>
    </row>
    <row r="12" spans="1:7" ht="56.25" x14ac:dyDescent="0.25">
      <c r="A12" s="35" t="s">
        <v>87</v>
      </c>
      <c r="B12" s="36" t="s">
        <v>717</v>
      </c>
      <c r="C12" s="37">
        <f>+VLOOKUP(Tabla346813[[#This Row],[Via ]],'Base de Datos'!$A$52:$G$59,3,)</f>
        <v>0</v>
      </c>
      <c r="D12" s="37">
        <v>0</v>
      </c>
      <c r="E12" s="37">
        <f>+Tabla346813[[#This Row],[Recibidas]]</f>
        <v>0</v>
      </c>
      <c r="F12" s="37">
        <f>+Tabla346813[[#This Row],[Recibidas]]-Tabla346813[[#This Row],[Atendidas a Tiempo]]</f>
        <v>0</v>
      </c>
      <c r="G12" s="38" t="s">
        <v>718</v>
      </c>
    </row>
    <row r="13" spans="1:7" ht="56.25" x14ac:dyDescent="0.25">
      <c r="A13" s="39" t="s">
        <v>86</v>
      </c>
      <c r="B13" s="36" t="s">
        <v>717</v>
      </c>
      <c r="C13" s="37">
        <f>+VLOOKUP(Tabla346813[[#This Row],[Via ]],'Base de Datos'!$A$52:$G$59,3,)</f>
        <v>47</v>
      </c>
      <c r="D13" s="37">
        <v>0</v>
      </c>
      <c r="E13" s="37">
        <f>+Tabla346813[[#This Row],[Recibidas]]</f>
        <v>47</v>
      </c>
      <c r="F13" s="37">
        <f>+Tabla346813[[#This Row],[Recibidas]]-Tabla346813[[#This Row],[Atendidas a Tiempo]]</f>
        <v>0</v>
      </c>
      <c r="G13" s="38">
        <f>+Tabla346813[[#This Row],[Recibidas]]/Tabla346813[[#This Row],[Atendidas a Tiempo]]</f>
        <v>1</v>
      </c>
    </row>
    <row r="14" spans="1:7" ht="56.25" x14ac:dyDescent="0.25">
      <c r="A14" s="42" t="s">
        <v>89</v>
      </c>
      <c r="B14" s="36" t="s">
        <v>717</v>
      </c>
      <c r="C14" s="37">
        <f>+VLOOKUP(Tabla346813[[#This Row],[Via ]],'Base de Datos'!$A$52:$G$59,3,)</f>
        <v>0</v>
      </c>
      <c r="D14" s="37">
        <v>0</v>
      </c>
      <c r="E14" s="37">
        <f>+Tabla346813[[#This Row],[Recibidas]]</f>
        <v>0</v>
      </c>
      <c r="F14" s="37">
        <f>+Tabla346813[[#This Row],[Recibidas]]-Tabla346813[[#This Row],[Atendidas a Tiempo]]</f>
        <v>0</v>
      </c>
      <c r="G14" s="38" t="s">
        <v>718</v>
      </c>
    </row>
    <row r="15" spans="1:7" ht="56.25" x14ac:dyDescent="0.25">
      <c r="A15" s="35" t="s">
        <v>88</v>
      </c>
      <c r="B15" s="36" t="s">
        <v>717</v>
      </c>
      <c r="C15" s="37">
        <f>+VLOOKUP(Tabla346813[[#This Row],[Via ]],'Base de Datos'!$A$52:$G$59,3,)</f>
        <v>0</v>
      </c>
      <c r="D15" s="37">
        <v>0</v>
      </c>
      <c r="E15" s="37">
        <f>+Tabla346813[[#This Row],[Recibidas]]</f>
        <v>0</v>
      </c>
      <c r="F15" s="37">
        <f>+Tabla346813[[#This Row],[Recibidas]]-Tabla346813[[#This Row],[Atendidas a Tiempo]]</f>
        <v>0</v>
      </c>
      <c r="G15" s="38" t="s">
        <v>718</v>
      </c>
    </row>
    <row r="16" spans="1:7" ht="56.25" x14ac:dyDescent="0.25">
      <c r="A16" s="35" t="s">
        <v>719</v>
      </c>
      <c r="B16" s="36" t="s">
        <v>717</v>
      </c>
      <c r="C16" s="37" t="e">
        <f>+VLOOKUP(Tabla346813[[#This Row],[Via ]],'Base de Datos'!$A$52:$G$59,3,)</f>
        <v>#N/A</v>
      </c>
      <c r="D16" s="37">
        <v>0</v>
      </c>
      <c r="E16" s="37" t="e">
        <f>+Tabla346813[[#This Row],[Recibidas]]</f>
        <v>#N/A</v>
      </c>
      <c r="F16" s="37" t="e">
        <f>+Tabla346813[[#This Row],[Recibidas]]-Tabla346813[[#This Row],[Atendidas a Tiempo]]</f>
        <v>#N/A</v>
      </c>
      <c r="G16" s="38" t="s">
        <v>718</v>
      </c>
    </row>
    <row r="17" spans="2:7" ht="109.5" customHeight="1" thickBot="1" x14ac:dyDescent="0.3"/>
    <row r="18" spans="2:7" ht="42" customHeight="1" x14ac:dyDescent="0.25">
      <c r="B18" s="80" t="s">
        <v>721</v>
      </c>
      <c r="C18" s="80"/>
      <c r="D18" s="80"/>
      <c r="E18" s="80"/>
      <c r="F18" s="80"/>
      <c r="G18" s="43"/>
    </row>
  </sheetData>
  <mergeCells count="2">
    <mergeCell ref="A1:G2"/>
    <mergeCell ref="B18:F18"/>
  </mergeCells>
  <pageMargins left="0.7" right="0.7" top="0.75" bottom="0.75" header="0.3" footer="0.3"/>
  <drawing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9EF19-3778-4123-99DA-49CCAB54A8BA}">
  <dimension ref="A1:G20"/>
  <sheetViews>
    <sheetView showGridLines="0" zoomScale="70" zoomScaleNormal="70" workbookViewId="0">
      <selection sqref="A1:G1"/>
    </sheetView>
  </sheetViews>
  <sheetFormatPr baseColWidth="10" defaultRowHeight="15" x14ac:dyDescent="0.25"/>
  <cols>
    <col min="1" max="1" width="24.42578125" bestFit="1" customWidth="1"/>
    <col min="2" max="2" width="41" customWidth="1"/>
    <col min="3" max="3" width="18.85546875" bestFit="1" customWidth="1"/>
    <col min="4" max="4" width="20.5703125" bestFit="1" customWidth="1"/>
    <col min="5" max="5" width="34.28515625" bestFit="1" customWidth="1"/>
    <col min="6" max="6" width="18.5703125" bestFit="1" customWidth="1"/>
    <col min="7" max="7" width="40.28515625" bestFit="1" customWidth="1"/>
    <col min="19" max="19" width="13.7109375" bestFit="1" customWidth="1"/>
  </cols>
  <sheetData>
    <row r="1" spans="1:7" ht="20.25" x14ac:dyDescent="0.3">
      <c r="A1" s="81" t="s">
        <v>1005</v>
      </c>
      <c r="B1" s="81"/>
      <c r="C1" s="81"/>
      <c r="D1" s="81"/>
      <c r="E1" s="81"/>
      <c r="F1" s="81"/>
      <c r="G1" s="81"/>
    </row>
    <row r="2" spans="1:7" ht="15.75" thickBot="1" x14ac:dyDescent="0.3"/>
    <row r="3" spans="1:7" ht="27" customHeight="1" x14ac:dyDescent="0.25">
      <c r="A3" s="74" t="s">
        <v>720</v>
      </c>
      <c r="B3" s="75"/>
      <c r="C3" s="75"/>
      <c r="D3" s="75"/>
      <c r="E3" s="75"/>
      <c r="F3" s="75"/>
      <c r="G3" s="76"/>
    </row>
    <row r="4" spans="1:7" ht="15.75" thickBot="1" x14ac:dyDescent="0.3">
      <c r="A4" s="77"/>
      <c r="B4" s="78"/>
      <c r="C4" s="78"/>
      <c r="D4" s="78"/>
      <c r="E4" s="78"/>
      <c r="F4" s="78"/>
      <c r="G4" s="79"/>
    </row>
    <row r="5" spans="1:7" ht="18.75" x14ac:dyDescent="0.25">
      <c r="A5" s="34" t="s">
        <v>73</v>
      </c>
      <c r="B5" s="34" t="s">
        <v>74</v>
      </c>
      <c r="C5" s="34" t="s">
        <v>709</v>
      </c>
      <c r="D5" s="34" t="s">
        <v>710</v>
      </c>
      <c r="E5" s="34" t="s">
        <v>711</v>
      </c>
      <c r="F5" s="34" t="s">
        <v>712</v>
      </c>
      <c r="G5" s="34" t="s">
        <v>713</v>
      </c>
    </row>
    <row r="6" spans="1:7" ht="56.25" x14ac:dyDescent="0.25">
      <c r="A6" s="35" t="s">
        <v>41</v>
      </c>
      <c r="B6" s="36" t="s">
        <v>81</v>
      </c>
      <c r="C6" s="37">
        <f>+VLOOKUP(Tabla357[[#This Row],[Tipo de Queja]],'Base de Datos'!$A$18:$G$24,4,)</f>
        <v>23</v>
      </c>
      <c r="D6" s="37">
        <v>0</v>
      </c>
      <c r="E6" s="37">
        <f>+Tabla357[[#This Row],[Recibidas]]</f>
        <v>23</v>
      </c>
      <c r="F6" s="37">
        <f>+Tabla357[[#This Row],[Recibidas]]-Tabla357[[#This Row],[Completadas a Tiempo]]</f>
        <v>0</v>
      </c>
      <c r="G6" s="38">
        <f>Tabla357[[#This Row],[Recibidas]]/Tabla357[[#This Row],[Completadas a Tiempo]]</f>
        <v>1</v>
      </c>
    </row>
    <row r="7" spans="1:7" ht="56.25" x14ac:dyDescent="0.25">
      <c r="A7" s="35" t="s">
        <v>714</v>
      </c>
      <c r="B7" s="36" t="s">
        <v>81</v>
      </c>
      <c r="C7" s="37">
        <f>+VLOOKUP(Tabla357[[#This Row],[Tipo de Queja]],'Base de Datos'!$A$18:$G$24,4,)</f>
        <v>19</v>
      </c>
      <c r="D7" s="37">
        <v>0</v>
      </c>
      <c r="E7" s="37">
        <f>+Tabla357[[#This Row],[Recibidas]]</f>
        <v>19</v>
      </c>
      <c r="F7" s="37">
        <f>+Tabla357[[#This Row],[Recibidas]]-Tabla357[[#This Row],[Completadas a Tiempo]]</f>
        <v>0</v>
      </c>
      <c r="G7" s="38">
        <f>Tabla357[[#This Row],[Recibidas]]/Tabla357[[#This Row],[Completadas a Tiempo]]</f>
        <v>1</v>
      </c>
    </row>
    <row r="8" spans="1:7" ht="56.25" x14ac:dyDescent="0.25">
      <c r="A8" s="39" t="s">
        <v>83</v>
      </c>
      <c r="B8" s="36" t="s">
        <v>81</v>
      </c>
      <c r="C8" s="37">
        <f>+VLOOKUP(Tabla357[[#This Row],[Tipo de Queja]],'Base de Datos'!$A$18:$G$24,4,)</f>
        <v>1</v>
      </c>
      <c r="D8" s="37">
        <v>0</v>
      </c>
      <c r="E8" s="37">
        <f>+Tabla357[[#This Row],[Recibidas]]</f>
        <v>1</v>
      </c>
      <c r="F8" s="37">
        <f>+Tabla357[[#This Row],[Recibidas]]-Tabla357[[#This Row],[Completadas a Tiempo]]</f>
        <v>0</v>
      </c>
      <c r="G8" s="38">
        <f>Tabla357[[#This Row],[Recibidas]]/Tabla357[[#This Row],[Completadas a Tiempo]]</f>
        <v>1</v>
      </c>
    </row>
    <row r="9" spans="1:7" ht="56.25" x14ac:dyDescent="0.25">
      <c r="A9" s="40" t="s">
        <v>82</v>
      </c>
      <c r="B9" s="36" t="s">
        <v>81</v>
      </c>
      <c r="C9" s="37">
        <f>+VLOOKUP(Tabla357[[#This Row],[Tipo de Queja]],'Base de Datos'!$A$18:$G$24,4,)</f>
        <v>0</v>
      </c>
      <c r="D9" s="37">
        <v>0</v>
      </c>
      <c r="E9" s="37">
        <f>+Tabla357[[#This Row],[Recibidas]]</f>
        <v>0</v>
      </c>
      <c r="F9" s="37">
        <f>+Tabla357[[#This Row],[Recibidas]]-Tabla357[[#This Row],[Completadas a Tiempo]]</f>
        <v>0</v>
      </c>
      <c r="G9" s="38" t="s">
        <v>718</v>
      </c>
    </row>
    <row r="10" spans="1:7" ht="56.25" x14ac:dyDescent="0.25">
      <c r="A10" s="35" t="s">
        <v>80</v>
      </c>
      <c r="B10" s="36" t="s">
        <v>81</v>
      </c>
      <c r="C10" s="37">
        <f>+VLOOKUP(Tabla357[[#This Row],[Tipo de Queja]],'Base de Datos'!$A$18:$G$24,4,)</f>
        <v>1</v>
      </c>
      <c r="D10" s="37">
        <v>0</v>
      </c>
      <c r="E10" s="37">
        <f>+Tabla357[[#This Row],[Recibidas]]</f>
        <v>1</v>
      </c>
      <c r="F10" s="37">
        <f>+Tabla357[[#This Row],[Recibidas]]-Tabla357[[#This Row],[Completadas a Tiempo]]</f>
        <v>0</v>
      </c>
      <c r="G10" s="38">
        <f>Tabla357[[#This Row],[Recibidas]]/Tabla357[[#This Row],[Completadas a Tiempo]]</f>
        <v>1</v>
      </c>
    </row>
    <row r="11" spans="1:7" ht="18.75" x14ac:dyDescent="0.3">
      <c r="A11" s="41"/>
      <c r="B11" s="41"/>
      <c r="C11" s="41"/>
      <c r="D11" s="41"/>
      <c r="E11" s="41"/>
      <c r="F11" s="41"/>
      <c r="G11" s="41"/>
    </row>
    <row r="12" spans="1:7" ht="18.75" x14ac:dyDescent="0.25">
      <c r="A12" s="34" t="s">
        <v>715</v>
      </c>
      <c r="B12" s="34" t="s">
        <v>74</v>
      </c>
      <c r="C12" s="34" t="s">
        <v>709</v>
      </c>
      <c r="D12" s="34" t="s">
        <v>710</v>
      </c>
      <c r="E12" s="34" t="s">
        <v>716</v>
      </c>
      <c r="F12" s="34" t="s">
        <v>712</v>
      </c>
      <c r="G12" s="34" t="s">
        <v>713</v>
      </c>
    </row>
    <row r="13" spans="1:7" ht="56.25" x14ac:dyDescent="0.25">
      <c r="A13" s="35" t="s">
        <v>85</v>
      </c>
      <c r="B13" s="36" t="s">
        <v>717</v>
      </c>
      <c r="C13" s="37">
        <f>+VLOOKUP(Tabla3468[[#This Row],[Via ]],'Base de Datos'!$A$52:$G$59,4,)</f>
        <v>0</v>
      </c>
      <c r="D13" s="37">
        <v>0</v>
      </c>
      <c r="E13" s="37">
        <f>+Tabla3468[[#This Row],[Recibidas]]</f>
        <v>0</v>
      </c>
      <c r="F13" s="37">
        <f>+Tabla3468[[#This Row],[Recibidas]]-Tabla3468[[#This Row],[Atendidas a Tiempo]]</f>
        <v>0</v>
      </c>
      <c r="G13" s="38" t="e">
        <f>+Tabla3468[[#This Row],[Recibidas]]/Tabla3468[[#This Row],[Atendidas a Tiempo]]</f>
        <v>#DIV/0!</v>
      </c>
    </row>
    <row r="14" spans="1:7" ht="56.25" x14ac:dyDescent="0.25">
      <c r="A14" s="35" t="s">
        <v>87</v>
      </c>
      <c r="B14" s="36" t="s">
        <v>717</v>
      </c>
      <c r="C14" s="37">
        <f>+VLOOKUP(Tabla3468[[#This Row],[Via ]],'Base de Datos'!$A$52:$G$59,4,)</f>
        <v>0</v>
      </c>
      <c r="D14" s="37">
        <v>0</v>
      </c>
      <c r="E14" s="37">
        <f>+Tabla3468[[#This Row],[Recibidas]]</f>
        <v>0</v>
      </c>
      <c r="F14" s="37">
        <f>+Tabla3468[[#This Row],[Recibidas]]-Tabla3468[[#This Row],[Atendidas a Tiempo]]</f>
        <v>0</v>
      </c>
      <c r="G14" s="38" t="s">
        <v>718</v>
      </c>
    </row>
    <row r="15" spans="1:7" ht="56.25" x14ac:dyDescent="0.25">
      <c r="A15" s="39" t="s">
        <v>86</v>
      </c>
      <c r="B15" s="36" t="s">
        <v>717</v>
      </c>
      <c r="C15" s="37">
        <f>+VLOOKUP(Tabla3468[[#This Row],[Via ]],'Base de Datos'!$A$52:$G$59,4,)</f>
        <v>34</v>
      </c>
      <c r="D15" s="37">
        <v>0</v>
      </c>
      <c r="E15" s="37">
        <f>+Tabla3468[[#This Row],[Recibidas]]</f>
        <v>34</v>
      </c>
      <c r="F15" s="37">
        <f>+Tabla3468[[#This Row],[Recibidas]]-Tabla3468[[#This Row],[Atendidas a Tiempo]]</f>
        <v>0</v>
      </c>
      <c r="G15" s="38">
        <f>+Tabla3468[[#This Row],[Recibidas]]/Tabla3468[[#This Row],[Atendidas a Tiempo]]</f>
        <v>1</v>
      </c>
    </row>
    <row r="16" spans="1:7" ht="56.25" x14ac:dyDescent="0.25">
      <c r="A16" s="42" t="s">
        <v>89</v>
      </c>
      <c r="B16" s="36" t="s">
        <v>717</v>
      </c>
      <c r="C16" s="37">
        <f>+VLOOKUP(Tabla3468[[#This Row],[Via ]],'Base de Datos'!$A$52:$G$59,4,)</f>
        <v>0</v>
      </c>
      <c r="D16" s="37">
        <v>0</v>
      </c>
      <c r="E16" s="37">
        <f>+Tabla3468[[#This Row],[Recibidas]]</f>
        <v>0</v>
      </c>
      <c r="F16" s="37">
        <f>+Tabla3468[[#This Row],[Recibidas]]-Tabla3468[[#This Row],[Atendidas a Tiempo]]</f>
        <v>0</v>
      </c>
      <c r="G16" s="38" t="s">
        <v>718</v>
      </c>
    </row>
    <row r="17" spans="1:7" ht="56.25" x14ac:dyDescent="0.25">
      <c r="A17" s="35" t="s">
        <v>88</v>
      </c>
      <c r="B17" s="36" t="s">
        <v>717</v>
      </c>
      <c r="C17" s="37">
        <f>+VLOOKUP(Tabla3468[[#This Row],[Via ]],'Base de Datos'!$A$52:$G$59,4,)</f>
        <v>0</v>
      </c>
      <c r="D17" s="37">
        <v>0</v>
      </c>
      <c r="E17" s="37">
        <f>+Tabla3468[[#This Row],[Recibidas]]</f>
        <v>0</v>
      </c>
      <c r="F17" s="37">
        <f>+Tabla3468[[#This Row],[Recibidas]]-Tabla3468[[#This Row],[Atendidas a Tiempo]]</f>
        <v>0</v>
      </c>
      <c r="G17" s="38" t="s">
        <v>718</v>
      </c>
    </row>
    <row r="18" spans="1:7" ht="56.25" x14ac:dyDescent="0.25">
      <c r="A18" s="35" t="s">
        <v>719</v>
      </c>
      <c r="B18" s="36" t="s">
        <v>717</v>
      </c>
      <c r="C18" s="37">
        <v>0</v>
      </c>
      <c r="D18" s="37">
        <v>0</v>
      </c>
      <c r="E18" s="37">
        <f>+Tabla3468[[#This Row],[Recibidas]]</f>
        <v>0</v>
      </c>
      <c r="F18" s="37">
        <f>+Tabla3468[[#This Row],[Recibidas]]-Tabla3468[[#This Row],[Atendidas a Tiempo]]</f>
        <v>0</v>
      </c>
      <c r="G18" s="38" t="s">
        <v>718</v>
      </c>
    </row>
    <row r="19" spans="1:7" ht="109.5" customHeight="1" thickBot="1" x14ac:dyDescent="0.3"/>
    <row r="20" spans="1:7" ht="42" customHeight="1" x14ac:dyDescent="0.25">
      <c r="B20" s="80" t="s">
        <v>721</v>
      </c>
      <c r="C20" s="80"/>
      <c r="D20" s="80"/>
      <c r="E20" s="80"/>
      <c r="F20" s="80"/>
      <c r="G20" s="43"/>
    </row>
  </sheetData>
  <mergeCells count="3">
    <mergeCell ref="A3:G4"/>
    <mergeCell ref="B20:F20"/>
    <mergeCell ref="A1:G1"/>
  </mergeCells>
  <pageMargins left="0.25" right="0.25" top="1.35" bottom="0.75" header="0.3" footer="0.3"/>
  <pageSetup paperSize="5" scale="53" orientation="landscape" r:id="rId1"/>
  <colBreaks count="1" manualBreakCount="1">
    <brk id="18" min="2" max="17" man="1"/>
  </colBreaks>
  <drawing r:id="rId2"/>
  <tableParts count="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B1865-6410-423B-81E6-F72D8123AAF4}">
  <dimension ref="A1:G18"/>
  <sheetViews>
    <sheetView zoomScale="70" zoomScaleNormal="70" workbookViewId="0">
      <selection activeCell="H2" sqref="H2"/>
    </sheetView>
  </sheetViews>
  <sheetFormatPr baseColWidth="10" defaultRowHeight="15" x14ac:dyDescent="0.25"/>
  <cols>
    <col min="1" max="1" width="24.42578125" bestFit="1" customWidth="1"/>
    <col min="2" max="2" width="41" customWidth="1"/>
    <col min="3" max="3" width="18.85546875" bestFit="1" customWidth="1"/>
    <col min="4" max="4" width="20.5703125" bestFit="1" customWidth="1"/>
    <col min="5" max="5" width="34.28515625" bestFit="1" customWidth="1"/>
    <col min="6" max="6" width="18.5703125" bestFit="1" customWidth="1"/>
    <col min="7" max="7" width="40.28515625" bestFit="1" customWidth="1"/>
    <col min="19" max="19" width="13.7109375" bestFit="1" customWidth="1"/>
  </cols>
  <sheetData>
    <row r="1" spans="1:7" ht="27" customHeight="1" x14ac:dyDescent="0.25">
      <c r="A1" s="74" t="s">
        <v>869</v>
      </c>
      <c r="B1" s="75"/>
      <c r="C1" s="75"/>
      <c r="D1" s="75"/>
      <c r="E1" s="75"/>
      <c r="F1" s="75"/>
      <c r="G1" s="76"/>
    </row>
    <row r="2" spans="1:7" ht="15.75" thickBot="1" x14ac:dyDescent="0.3">
      <c r="A2" s="77"/>
      <c r="B2" s="78"/>
      <c r="C2" s="78"/>
      <c r="D2" s="78"/>
      <c r="E2" s="78"/>
      <c r="F2" s="78"/>
      <c r="G2" s="79"/>
    </row>
    <row r="3" spans="1:7" ht="18.75" x14ac:dyDescent="0.25">
      <c r="A3" s="34" t="s">
        <v>73</v>
      </c>
      <c r="B3" s="34" t="s">
        <v>74</v>
      </c>
      <c r="C3" s="34" t="s">
        <v>709</v>
      </c>
      <c r="D3" s="34" t="s">
        <v>710</v>
      </c>
      <c r="E3" s="34" t="s">
        <v>711</v>
      </c>
      <c r="F3" s="34" t="s">
        <v>712</v>
      </c>
      <c r="G3" s="34" t="s">
        <v>713</v>
      </c>
    </row>
    <row r="4" spans="1:7" ht="56.25" x14ac:dyDescent="0.25">
      <c r="A4" s="35" t="s">
        <v>41</v>
      </c>
      <c r="B4" s="36" t="s">
        <v>81</v>
      </c>
      <c r="C4" s="37">
        <f>+VLOOKUP(Tabla35710[[#This Row],[Tipo de Queja]],'Base de Datos'!$A$18:$G$24,5,)</f>
        <v>6</v>
      </c>
      <c r="D4" s="37">
        <v>0</v>
      </c>
      <c r="E4" s="37">
        <f>+Tabla35710[[#This Row],[Recibidas]]</f>
        <v>6</v>
      </c>
      <c r="F4" s="37">
        <f>+Tabla35710[[#This Row],[Recibidas]]-Tabla35710[[#This Row],[Completadas a Tiempo]]</f>
        <v>0</v>
      </c>
      <c r="G4" s="38">
        <f>Tabla35710[[#This Row],[Recibidas]]/Tabla35710[[#This Row],[Completadas a Tiempo]]</f>
        <v>1</v>
      </c>
    </row>
    <row r="5" spans="1:7" ht="56.25" x14ac:dyDescent="0.25">
      <c r="A5" s="35" t="s">
        <v>714</v>
      </c>
      <c r="B5" s="36" t="s">
        <v>81</v>
      </c>
      <c r="C5" s="37">
        <f>+VLOOKUP(Tabla35710[[#This Row],[Tipo de Queja]],'Base de Datos'!$A$18:$G$24,5,)</f>
        <v>9</v>
      </c>
      <c r="D5" s="37">
        <v>0</v>
      </c>
      <c r="E5" s="37">
        <f>+Tabla35710[[#This Row],[Recibidas]]</f>
        <v>9</v>
      </c>
      <c r="F5" s="37">
        <f>+Tabla35710[[#This Row],[Recibidas]]-Tabla35710[[#This Row],[Completadas a Tiempo]]</f>
        <v>0</v>
      </c>
      <c r="G5" s="38">
        <f>Tabla35710[[#This Row],[Recibidas]]/Tabla35710[[#This Row],[Completadas a Tiempo]]</f>
        <v>1</v>
      </c>
    </row>
    <row r="6" spans="1:7" ht="56.25" x14ac:dyDescent="0.25">
      <c r="A6" s="39" t="s">
        <v>83</v>
      </c>
      <c r="B6" s="36" t="s">
        <v>81</v>
      </c>
      <c r="C6" s="37">
        <f>+VLOOKUP(Tabla35710[[#This Row],[Tipo de Queja]],'Base de Datos'!$A$18:$G$24,5,)</f>
        <v>5</v>
      </c>
      <c r="D6" s="37">
        <v>0</v>
      </c>
      <c r="E6" s="37">
        <f>+Tabla35710[[#This Row],[Recibidas]]</f>
        <v>5</v>
      </c>
      <c r="F6" s="37">
        <f>+Tabla35710[[#This Row],[Recibidas]]-Tabla35710[[#This Row],[Completadas a Tiempo]]</f>
        <v>0</v>
      </c>
      <c r="G6" s="38">
        <f>Tabla35710[[#This Row],[Recibidas]]/Tabla35710[[#This Row],[Completadas a Tiempo]]</f>
        <v>1</v>
      </c>
    </row>
    <row r="7" spans="1:7" ht="56.25" x14ac:dyDescent="0.25">
      <c r="A7" s="40" t="s">
        <v>82</v>
      </c>
      <c r="B7" s="36" t="s">
        <v>81</v>
      </c>
      <c r="C7" s="37">
        <f>+VLOOKUP(Tabla35710[[#This Row],[Tipo de Queja]],'Base de Datos'!$A$18:$G$24,5,)</f>
        <v>0</v>
      </c>
      <c r="D7" s="37">
        <v>0</v>
      </c>
      <c r="E7" s="37">
        <f>+Tabla35710[[#This Row],[Recibidas]]</f>
        <v>0</v>
      </c>
      <c r="F7" s="37">
        <f>+Tabla35710[[#This Row],[Recibidas]]-Tabla35710[[#This Row],[Completadas a Tiempo]]</f>
        <v>0</v>
      </c>
      <c r="G7" s="38" t="s">
        <v>718</v>
      </c>
    </row>
    <row r="8" spans="1:7" ht="56.25" x14ac:dyDescent="0.25">
      <c r="A8" s="35" t="s">
        <v>80</v>
      </c>
      <c r="B8" s="36" t="s">
        <v>81</v>
      </c>
      <c r="C8" s="37">
        <f>+VLOOKUP(Tabla35710[[#This Row],[Tipo de Queja]],'Base de Datos'!$A$18:$G$24,5,)</f>
        <v>0</v>
      </c>
      <c r="D8" s="37">
        <v>0</v>
      </c>
      <c r="E8" s="37">
        <f>+Tabla35710[[#This Row],[Recibidas]]</f>
        <v>0</v>
      </c>
      <c r="F8" s="37">
        <f>+Tabla35710[[#This Row],[Recibidas]]-Tabla35710[[#This Row],[Completadas a Tiempo]]</f>
        <v>0</v>
      </c>
      <c r="G8" s="38" t="s">
        <v>718</v>
      </c>
    </row>
    <row r="9" spans="1:7" ht="18.75" x14ac:dyDescent="0.3">
      <c r="A9" s="41"/>
      <c r="B9" s="41"/>
      <c r="C9" s="41"/>
      <c r="D9" s="41"/>
      <c r="E9" s="41"/>
      <c r="F9" s="41"/>
      <c r="G9" s="41"/>
    </row>
    <row r="10" spans="1:7" ht="18.75" x14ac:dyDescent="0.25">
      <c r="A10" s="34" t="s">
        <v>715</v>
      </c>
      <c r="B10" s="34" t="s">
        <v>74</v>
      </c>
      <c r="C10" s="34" t="s">
        <v>709</v>
      </c>
      <c r="D10" s="34" t="s">
        <v>710</v>
      </c>
      <c r="E10" s="34" t="s">
        <v>716</v>
      </c>
      <c r="F10" s="34" t="s">
        <v>712</v>
      </c>
      <c r="G10" s="34" t="s">
        <v>713</v>
      </c>
    </row>
    <row r="11" spans="1:7" ht="56.25" x14ac:dyDescent="0.25">
      <c r="A11" s="35" t="s">
        <v>85</v>
      </c>
      <c r="B11" s="36" t="s">
        <v>717</v>
      </c>
      <c r="C11" s="37">
        <f>+VLOOKUP(Tabla346811[[#This Row],[Via ]],'Base de Datos'!$A$52:$G$59,5,)</f>
        <v>3</v>
      </c>
      <c r="D11" s="37">
        <v>0</v>
      </c>
      <c r="E11" s="37">
        <f>+Tabla346811[[#This Row],[Recibidas]]</f>
        <v>3</v>
      </c>
      <c r="F11" s="37">
        <f>+Tabla346811[[#This Row],[Recibidas]]-Tabla346811[[#This Row],[Atendidas a Tiempo]]</f>
        <v>0</v>
      </c>
      <c r="G11" s="38">
        <f>+Tabla346811[[#This Row],[Recibidas]]/Tabla346811[[#This Row],[Atendidas a Tiempo]]</f>
        <v>1</v>
      </c>
    </row>
    <row r="12" spans="1:7" ht="56.25" x14ac:dyDescent="0.25">
      <c r="A12" s="35" t="s">
        <v>87</v>
      </c>
      <c r="B12" s="36" t="s">
        <v>717</v>
      </c>
      <c r="C12" s="37">
        <f>+VLOOKUP(Tabla346811[[#This Row],[Via ]],'Base de Datos'!$A$52:$G$59,5,)</f>
        <v>0</v>
      </c>
      <c r="D12" s="37">
        <v>0</v>
      </c>
      <c r="E12" s="37">
        <f>+Tabla346811[[#This Row],[Recibidas]]</f>
        <v>0</v>
      </c>
      <c r="F12" s="37">
        <f>+Tabla346811[[#This Row],[Recibidas]]-Tabla346811[[#This Row],[Atendidas a Tiempo]]</f>
        <v>0</v>
      </c>
      <c r="G12" s="38" t="s">
        <v>718</v>
      </c>
    </row>
    <row r="13" spans="1:7" ht="56.25" x14ac:dyDescent="0.25">
      <c r="A13" s="39" t="s">
        <v>86</v>
      </c>
      <c r="B13" s="36" t="s">
        <v>717</v>
      </c>
      <c r="C13" s="37">
        <f>+VLOOKUP(Tabla346811[[#This Row],[Via ]],'Base de Datos'!$A$52:$G$59,5,)</f>
        <v>14</v>
      </c>
      <c r="D13" s="37">
        <v>0</v>
      </c>
      <c r="E13" s="37">
        <f>+Tabla346811[[#This Row],[Recibidas]]</f>
        <v>14</v>
      </c>
      <c r="F13" s="37">
        <f>+Tabla346811[[#This Row],[Recibidas]]-Tabla346811[[#This Row],[Atendidas a Tiempo]]</f>
        <v>0</v>
      </c>
      <c r="G13" s="38">
        <f>+Tabla346811[[#This Row],[Recibidas]]/Tabla346811[[#This Row],[Atendidas a Tiempo]]</f>
        <v>1</v>
      </c>
    </row>
    <row r="14" spans="1:7" ht="56.25" x14ac:dyDescent="0.25">
      <c r="A14" s="42" t="s">
        <v>89</v>
      </c>
      <c r="B14" s="36" t="s">
        <v>717</v>
      </c>
      <c r="C14" s="37">
        <f>+VLOOKUP(Tabla346811[[#This Row],[Via ]],'Base de Datos'!$A$52:$G$59,5,)</f>
        <v>0</v>
      </c>
      <c r="D14" s="37">
        <v>0</v>
      </c>
      <c r="E14" s="37">
        <f>+Tabla346811[[#This Row],[Recibidas]]</f>
        <v>0</v>
      </c>
      <c r="F14" s="37">
        <f>+Tabla346811[[#This Row],[Recibidas]]-Tabla346811[[#This Row],[Atendidas a Tiempo]]</f>
        <v>0</v>
      </c>
      <c r="G14" s="38" t="s">
        <v>718</v>
      </c>
    </row>
    <row r="15" spans="1:7" ht="56.25" x14ac:dyDescent="0.25">
      <c r="A15" s="35" t="s">
        <v>88</v>
      </c>
      <c r="B15" s="36" t="s">
        <v>717</v>
      </c>
      <c r="C15" s="37">
        <f>+VLOOKUP(Tabla346811[[#This Row],[Via ]],'Base de Datos'!$A$52:$G$59,5,)</f>
        <v>0</v>
      </c>
      <c r="D15" s="37">
        <v>0</v>
      </c>
      <c r="E15" s="37">
        <f>+Tabla346811[[#This Row],[Recibidas]]</f>
        <v>0</v>
      </c>
      <c r="F15" s="37">
        <f>+Tabla346811[[#This Row],[Recibidas]]-Tabla346811[[#This Row],[Atendidas a Tiempo]]</f>
        <v>0</v>
      </c>
      <c r="G15" s="38" t="s">
        <v>718</v>
      </c>
    </row>
    <row r="16" spans="1:7" ht="56.25" x14ac:dyDescent="0.25">
      <c r="A16" s="35" t="s">
        <v>719</v>
      </c>
      <c r="B16" s="36" t="s">
        <v>717</v>
      </c>
      <c r="C16" s="37">
        <v>0</v>
      </c>
      <c r="D16" s="37">
        <v>0</v>
      </c>
      <c r="E16" s="37">
        <f>+Tabla346811[[#This Row],[Recibidas]]</f>
        <v>0</v>
      </c>
      <c r="F16" s="37">
        <f>+Tabla346811[[#This Row],[Recibidas]]-Tabla346811[[#This Row],[Atendidas a Tiempo]]</f>
        <v>0</v>
      </c>
      <c r="G16" s="38" t="s">
        <v>718</v>
      </c>
    </row>
    <row r="17" spans="2:7" ht="109.5" customHeight="1" thickBot="1" x14ac:dyDescent="0.3"/>
    <row r="18" spans="2:7" ht="42" customHeight="1" x14ac:dyDescent="0.25">
      <c r="B18" s="80" t="s">
        <v>721</v>
      </c>
      <c r="C18" s="80"/>
      <c r="D18" s="80"/>
      <c r="E18" s="80"/>
      <c r="F18" s="80"/>
      <c r="G18" s="43"/>
    </row>
  </sheetData>
  <mergeCells count="2">
    <mergeCell ref="A1:G2"/>
    <mergeCell ref="B18:F18"/>
  </mergeCells>
  <pageMargins left="0.25" right="0.25" top="1.66" bottom="0.75" header="0.3" footer="0.3"/>
  <pageSetup scale="41" orientation="landscape" r:id="rId1"/>
  <colBreaks count="1" manualBreakCount="1">
    <brk id="18" max="1048575" man="1"/>
  </colBreaks>
  <ignoredErrors>
    <ignoredError sqref="C11" calculatedColumn="1"/>
  </ignoredErrors>
  <drawing r:id="rId2"/>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81C3A-1B65-485E-AAA0-568E760D56CD}">
  <sheetPr>
    <pageSetUpPr fitToPage="1"/>
  </sheetPr>
  <dimension ref="A1:Q24"/>
  <sheetViews>
    <sheetView tabSelected="1" zoomScale="85" zoomScaleNormal="85" workbookViewId="0">
      <selection sqref="A1:Q1"/>
    </sheetView>
  </sheetViews>
  <sheetFormatPr baseColWidth="10" defaultRowHeight="15" x14ac:dyDescent="0.25"/>
  <cols>
    <col min="1" max="1" width="19.7109375" customWidth="1"/>
    <col min="2" max="2" width="32.85546875" customWidth="1"/>
    <col min="3" max="7" width="19.7109375" customWidth="1"/>
  </cols>
  <sheetData>
    <row r="1" spans="1:17" ht="25.5" x14ac:dyDescent="0.35">
      <c r="A1" s="83" t="s">
        <v>1005</v>
      </c>
      <c r="B1" s="83"/>
      <c r="C1" s="83"/>
      <c r="D1" s="83"/>
      <c r="E1" s="83"/>
      <c r="F1" s="83"/>
      <c r="G1" s="83"/>
      <c r="H1" s="83"/>
      <c r="I1" s="83"/>
      <c r="J1" s="83"/>
      <c r="K1" s="83"/>
      <c r="L1" s="83"/>
      <c r="M1" s="83"/>
      <c r="N1" s="83"/>
      <c r="O1" s="83"/>
      <c r="P1" s="83"/>
      <c r="Q1" s="83"/>
    </row>
    <row r="2" spans="1:17" ht="21" thickBot="1" x14ac:dyDescent="0.35">
      <c r="A2" s="82"/>
      <c r="B2" s="82"/>
      <c r="C2" s="82"/>
      <c r="D2" s="82"/>
      <c r="E2" s="82"/>
      <c r="F2" s="82"/>
      <c r="G2" s="82"/>
    </row>
    <row r="3" spans="1:17" x14ac:dyDescent="0.25">
      <c r="A3" s="84" t="s">
        <v>946</v>
      </c>
      <c r="B3" s="85"/>
      <c r="C3" s="85"/>
      <c r="D3" s="85"/>
      <c r="E3" s="85"/>
      <c r="F3" s="85"/>
      <c r="G3" s="86"/>
    </row>
    <row r="4" spans="1:17" ht="15.75" thickBot="1" x14ac:dyDescent="0.3">
      <c r="A4" s="87"/>
      <c r="B4" s="88"/>
      <c r="C4" s="88"/>
      <c r="D4" s="88"/>
      <c r="E4" s="88"/>
      <c r="F4" s="88"/>
      <c r="G4" s="89"/>
    </row>
    <row r="5" spans="1:17" ht="37.5" x14ac:dyDescent="0.25">
      <c r="A5" s="34" t="s">
        <v>73</v>
      </c>
      <c r="B5" s="34" t="s">
        <v>74</v>
      </c>
      <c r="C5" s="34" t="s">
        <v>709</v>
      </c>
      <c r="D5" s="34" t="s">
        <v>710</v>
      </c>
      <c r="E5" s="34" t="s">
        <v>711</v>
      </c>
      <c r="F5" s="34" t="s">
        <v>712</v>
      </c>
      <c r="G5" s="34" t="s">
        <v>713</v>
      </c>
    </row>
    <row r="6" spans="1:17" ht="56.25" x14ac:dyDescent="0.25">
      <c r="A6" s="35" t="s">
        <v>41</v>
      </c>
      <c r="B6" s="36" t="s">
        <v>81</v>
      </c>
      <c r="C6" s="37">
        <v>14</v>
      </c>
      <c r="D6" s="37">
        <v>0</v>
      </c>
      <c r="E6" s="37">
        <f>+Tabla3511[[#This Row],[Recibidas]]</f>
        <v>14</v>
      </c>
      <c r="F6" s="37">
        <f>+Tabla3511[[#This Row],[Recibidas]]-Tabla3511[[#This Row],[Completadas a Tiempo]]</f>
        <v>0</v>
      </c>
      <c r="G6" s="38">
        <f>+Tabla3511[[#This Row],[Completadas a Tiempo]]/Tabla3511[[#This Row],[Recibidas]]</f>
        <v>1</v>
      </c>
    </row>
    <row r="7" spans="1:17" ht="56.25" x14ac:dyDescent="0.25">
      <c r="A7" s="35" t="s">
        <v>714</v>
      </c>
      <c r="B7" s="36" t="s">
        <v>81</v>
      </c>
      <c r="C7" s="37">
        <v>19</v>
      </c>
      <c r="D7" s="37">
        <v>0</v>
      </c>
      <c r="E7" s="37">
        <f>+Tabla3511[[#This Row],[Recibidas]]</f>
        <v>19</v>
      </c>
      <c r="F7" s="37">
        <f>+Tabla3511[[#This Row],[Recibidas]]-Tabla3511[[#This Row],[Completadas a Tiempo]]</f>
        <v>0</v>
      </c>
      <c r="G7" s="38">
        <f>+Tabla3511[[#This Row],[Completadas a Tiempo]]/Tabla3511[[#This Row],[Recibidas]]</f>
        <v>1</v>
      </c>
    </row>
    <row r="8" spans="1:17" ht="56.25" x14ac:dyDescent="0.25">
      <c r="A8" s="39" t="s">
        <v>83</v>
      </c>
      <c r="B8" s="36" t="s">
        <v>81</v>
      </c>
      <c r="C8" s="37">
        <v>0</v>
      </c>
      <c r="D8" s="37">
        <v>0</v>
      </c>
      <c r="E8" s="37">
        <f>+Tabla3511[[#This Row],[Recibidas]]</f>
        <v>0</v>
      </c>
      <c r="F8" s="37">
        <f>+Tabla3511[[#This Row],[Recibidas]]-Tabla3511[[#This Row],[Completadas a Tiempo]]</f>
        <v>0</v>
      </c>
      <c r="G8" s="38">
        <v>0</v>
      </c>
    </row>
    <row r="9" spans="1:17" ht="56.25" x14ac:dyDescent="0.25">
      <c r="A9" s="40" t="s">
        <v>82</v>
      </c>
      <c r="B9" s="36" t="s">
        <v>81</v>
      </c>
      <c r="C9" s="37">
        <v>3</v>
      </c>
      <c r="D9" s="37">
        <v>0</v>
      </c>
      <c r="E9" s="37">
        <f>+Tabla3511[[#This Row],[Recibidas]]</f>
        <v>3</v>
      </c>
      <c r="F9" s="37">
        <f>+Tabla3511[[#This Row],[Recibidas]]-Tabla3511[[#This Row],[Completadas a Tiempo]]</f>
        <v>0</v>
      </c>
      <c r="G9" s="38">
        <f>+Tabla3511[[#This Row],[Completadas a Tiempo]]/Tabla3511[[#This Row],[Recibidas]]</f>
        <v>1</v>
      </c>
    </row>
    <row r="10" spans="1:17" ht="75" x14ac:dyDescent="0.25">
      <c r="A10" s="35" t="s">
        <v>84</v>
      </c>
      <c r="B10" s="36" t="s">
        <v>81</v>
      </c>
      <c r="C10" s="37">
        <v>0</v>
      </c>
      <c r="D10" s="37">
        <v>0</v>
      </c>
      <c r="E10" s="37">
        <f>+Tabla3511[[#This Row],[Recibidas]]</f>
        <v>0</v>
      </c>
      <c r="F10" s="37">
        <f>+Tabla3511[[#This Row],[Recibidas]]-Tabla3511[[#This Row],[Completadas a Tiempo]]</f>
        <v>0</v>
      </c>
      <c r="G10" s="38">
        <v>0</v>
      </c>
    </row>
    <row r="11" spans="1:17" ht="56.25" x14ac:dyDescent="0.25">
      <c r="A11" s="35" t="s">
        <v>80</v>
      </c>
      <c r="B11" s="36" t="s">
        <v>81</v>
      </c>
      <c r="C11" s="37">
        <v>1</v>
      </c>
      <c r="D11" s="37">
        <v>0</v>
      </c>
      <c r="E11" s="37">
        <f>+Tabla3511[[#This Row],[Recibidas]]</f>
        <v>1</v>
      </c>
      <c r="F11" s="37">
        <f>+Tabla3511[[#This Row],[Recibidas]]-Tabla3511[[#This Row],[Completadas a Tiempo]]</f>
        <v>0</v>
      </c>
      <c r="G11" s="38">
        <f>+Tabla3511[[#This Row],[Completadas a Tiempo]]/Tabla3511[[#This Row],[Recibidas]]</f>
        <v>1</v>
      </c>
    </row>
    <row r="12" spans="1:17" ht="18.75" x14ac:dyDescent="0.3">
      <c r="A12" s="41"/>
      <c r="B12" s="41"/>
      <c r="C12" s="41"/>
      <c r="D12" s="41"/>
      <c r="E12" s="41"/>
      <c r="F12" s="41"/>
      <c r="G12" s="41"/>
    </row>
    <row r="13" spans="1:17" ht="37.5" x14ac:dyDescent="0.25">
      <c r="A13" s="34" t="s">
        <v>715</v>
      </c>
      <c r="B13" s="34" t="s">
        <v>74</v>
      </c>
      <c r="C13" s="34" t="s">
        <v>709</v>
      </c>
      <c r="D13" s="34" t="s">
        <v>710</v>
      </c>
      <c r="E13" s="34" t="s">
        <v>716</v>
      </c>
      <c r="F13" s="34" t="s">
        <v>712</v>
      </c>
      <c r="G13" s="34" t="s">
        <v>713</v>
      </c>
    </row>
    <row r="14" spans="1:17" ht="56.25" x14ac:dyDescent="0.25">
      <c r="A14" s="35" t="s">
        <v>85</v>
      </c>
      <c r="B14" s="36" t="s">
        <v>717</v>
      </c>
      <c r="C14" s="37">
        <v>31</v>
      </c>
      <c r="D14" s="37">
        <v>0</v>
      </c>
      <c r="E14" s="37">
        <f>+Tabla34612[[#This Row],[Recibidas]]</f>
        <v>31</v>
      </c>
      <c r="F14" s="37">
        <f>+Tabla34612[[#This Row],[Atendidas a Tiempo]]-Tabla34612[[#This Row],[Recibidas]]</f>
        <v>0</v>
      </c>
      <c r="G14" s="38">
        <f>+Tabla34612[[#This Row],[Atendidas a Tiempo]]/Tabla34612[[#This Row],[Recibidas]]</f>
        <v>1</v>
      </c>
    </row>
    <row r="15" spans="1:17" ht="56.25" x14ac:dyDescent="0.25">
      <c r="A15" s="35" t="s">
        <v>87</v>
      </c>
      <c r="B15" s="36" t="s">
        <v>717</v>
      </c>
      <c r="C15" s="37">
        <v>0</v>
      </c>
      <c r="D15" s="37">
        <v>0</v>
      </c>
      <c r="E15" s="37">
        <f>+Tabla34612[[#This Row],[Recibidas]]</f>
        <v>0</v>
      </c>
      <c r="F15" s="37">
        <f>+Tabla34612[[#This Row],[Atendidas a Tiempo]]-Tabla34612[[#This Row],[Recibidas]]</f>
        <v>0</v>
      </c>
      <c r="G15" s="38">
        <v>0</v>
      </c>
    </row>
    <row r="16" spans="1:17" ht="56.25" x14ac:dyDescent="0.25">
      <c r="A16" s="39" t="s">
        <v>86</v>
      </c>
      <c r="B16" s="36" t="s">
        <v>717</v>
      </c>
      <c r="C16" s="37">
        <v>8</v>
      </c>
      <c r="D16" s="37">
        <v>0</v>
      </c>
      <c r="E16" s="37">
        <f>+Tabla34612[[#This Row],[Recibidas]]</f>
        <v>8</v>
      </c>
      <c r="F16" s="37">
        <f>+Tabla34612[[#This Row],[Atendidas a Tiempo]]-Tabla34612[[#This Row],[Recibidas]]</f>
        <v>0</v>
      </c>
      <c r="G16" s="38">
        <f>+Tabla34612[[#This Row],[Atendidas a Tiempo]]/Tabla34612[[#This Row],[Recibidas]]</f>
        <v>1</v>
      </c>
    </row>
    <row r="17" spans="1:17" ht="56.25" x14ac:dyDescent="0.25">
      <c r="A17" s="42" t="s">
        <v>89</v>
      </c>
      <c r="B17" s="36" t="s">
        <v>717</v>
      </c>
      <c r="C17" s="37">
        <v>0</v>
      </c>
      <c r="D17" s="37">
        <v>0</v>
      </c>
      <c r="E17" s="37">
        <f>+Tabla34612[[#This Row],[Recibidas]]</f>
        <v>0</v>
      </c>
      <c r="F17" s="37">
        <f>+Tabla34612[[#This Row],[Atendidas a Tiempo]]-Tabla34612[[#This Row],[Recibidas]]</f>
        <v>0</v>
      </c>
      <c r="G17" s="38">
        <v>0</v>
      </c>
    </row>
    <row r="19" spans="1:17" ht="56.25" customHeight="1" x14ac:dyDescent="0.25"/>
    <row r="20" spans="1:17" s="41" customFormat="1" ht="18.75" x14ac:dyDescent="0.3">
      <c r="A20" s="91"/>
      <c r="B20" s="91"/>
      <c r="C20" s="91"/>
      <c r="D20" s="91"/>
      <c r="E20" s="91"/>
      <c r="F20" s="91"/>
      <c r="G20" s="91"/>
    </row>
    <row r="21" spans="1:17" s="41" customFormat="1" ht="18.75" x14ac:dyDescent="0.3">
      <c r="A21" s="91"/>
      <c r="B21" s="91"/>
      <c r="C21" s="91"/>
      <c r="D21" s="91"/>
      <c r="E21" s="91"/>
      <c r="F21" s="91"/>
      <c r="G21" s="91"/>
    </row>
    <row r="22" spans="1:17" s="41" customFormat="1" ht="18.75" x14ac:dyDescent="0.3">
      <c r="A22" s="91"/>
      <c r="B22" s="91"/>
      <c r="C22" s="91"/>
      <c r="D22" s="91"/>
      <c r="E22" s="91"/>
      <c r="F22" s="91"/>
      <c r="G22" s="91"/>
    </row>
    <row r="23" spans="1:17" s="41" customFormat="1" ht="19.5" thickBot="1" x14ac:dyDescent="0.35">
      <c r="A23" s="91"/>
      <c r="B23" s="91"/>
      <c r="C23" s="91"/>
      <c r="D23" s="91"/>
      <c r="E23" s="91"/>
      <c r="F23" s="92"/>
      <c r="G23" s="92"/>
      <c r="H23" s="92"/>
      <c r="I23" s="92"/>
      <c r="J23" s="92"/>
    </row>
    <row r="24" spans="1:17" ht="22.5" customHeight="1" x14ac:dyDescent="0.25">
      <c r="A24" s="90" t="s">
        <v>1006</v>
      </c>
      <c r="B24" s="90"/>
      <c r="C24" s="90"/>
      <c r="D24" s="90"/>
      <c r="E24" s="90"/>
      <c r="F24" s="90"/>
      <c r="G24" s="90"/>
      <c r="H24" s="90"/>
      <c r="I24" s="90"/>
      <c r="J24" s="90"/>
      <c r="K24" s="90"/>
      <c r="L24" s="90"/>
      <c r="M24" s="90"/>
      <c r="N24" s="90"/>
      <c r="O24" s="90"/>
      <c r="P24" s="90"/>
      <c r="Q24" s="90"/>
    </row>
  </sheetData>
  <mergeCells count="3">
    <mergeCell ref="A3:G4"/>
    <mergeCell ref="A24:Q24"/>
    <mergeCell ref="A1:Q1"/>
  </mergeCells>
  <pageMargins left="0.7" right="0.7" top="0.75" bottom="0.75" header="0.3" footer="0.3"/>
  <pageSetup paperSize="5" scale="53" orientation="landscape" r:id="rId1"/>
  <drawing r:id="rId2"/>
  <tableParts count="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98CC68-3C99-4B01-AB7D-EADB55844BE4}">
  <sheetPr>
    <pageSetUpPr fitToPage="1"/>
  </sheetPr>
  <dimension ref="A1:G15"/>
  <sheetViews>
    <sheetView workbookViewId="0">
      <selection activeCell="I5" sqref="I5"/>
    </sheetView>
  </sheetViews>
  <sheetFormatPr baseColWidth="10" defaultRowHeight="15" x14ac:dyDescent="0.25"/>
  <cols>
    <col min="1" max="1" width="19.7109375" customWidth="1"/>
    <col min="2" max="2" width="32.85546875" customWidth="1"/>
    <col min="3" max="7" width="19.7109375" customWidth="1"/>
  </cols>
  <sheetData>
    <row r="1" spans="1:7" x14ac:dyDescent="0.25">
      <c r="A1" s="74" t="s">
        <v>946</v>
      </c>
      <c r="B1" s="75"/>
      <c r="C1" s="75"/>
      <c r="D1" s="75"/>
      <c r="E1" s="75"/>
      <c r="F1" s="75"/>
      <c r="G1" s="76"/>
    </row>
    <row r="2" spans="1:7" ht="15.75" thickBot="1" x14ac:dyDescent="0.3">
      <c r="A2" s="77"/>
      <c r="B2" s="78"/>
      <c r="C2" s="78"/>
      <c r="D2" s="78"/>
      <c r="E2" s="78"/>
      <c r="F2" s="78"/>
      <c r="G2" s="79"/>
    </row>
    <row r="3" spans="1:7" ht="37.5" x14ac:dyDescent="0.25">
      <c r="A3" s="34" t="s">
        <v>73</v>
      </c>
      <c r="B3" s="34" t="s">
        <v>74</v>
      </c>
      <c r="C3" s="34" t="s">
        <v>709</v>
      </c>
      <c r="D3" s="34" t="s">
        <v>710</v>
      </c>
      <c r="E3" s="34" t="s">
        <v>711</v>
      </c>
      <c r="F3" s="34" t="s">
        <v>712</v>
      </c>
      <c r="G3" s="34" t="s">
        <v>713</v>
      </c>
    </row>
    <row r="4" spans="1:7" ht="56.25" x14ac:dyDescent="0.25">
      <c r="A4" s="35" t="s">
        <v>41</v>
      </c>
      <c r="B4" s="36" t="s">
        <v>81</v>
      </c>
      <c r="C4" s="37">
        <v>14</v>
      </c>
      <c r="D4" s="37"/>
      <c r="E4" s="37">
        <v>14</v>
      </c>
      <c r="F4" s="37"/>
      <c r="G4" s="38" t="e">
        <f>+Tabla3511[[#This Row],[Completadas a Tiempo]]/Tabla3511[[#This Row],[Recibidas]]</f>
        <v>#VALUE!</v>
      </c>
    </row>
    <row r="5" spans="1:7" ht="56.25" x14ac:dyDescent="0.25">
      <c r="A5" s="35" t="s">
        <v>714</v>
      </c>
      <c r="B5" s="36" t="s">
        <v>81</v>
      </c>
      <c r="C5" s="37">
        <v>19</v>
      </c>
      <c r="D5" s="37"/>
      <c r="E5" s="37">
        <v>19</v>
      </c>
      <c r="F5" s="37"/>
      <c r="G5" s="38" t="e">
        <f>+Tabla3511[[#This Row],[Completadas a Tiempo]]/Tabla3511[[#This Row],[Recibidas]]</f>
        <v>#VALUE!</v>
      </c>
    </row>
    <row r="6" spans="1:7" ht="56.25" x14ac:dyDescent="0.25">
      <c r="A6" s="39" t="s">
        <v>83</v>
      </c>
      <c r="B6" s="36" t="s">
        <v>81</v>
      </c>
      <c r="C6" s="37">
        <v>0</v>
      </c>
      <c r="D6" s="37"/>
      <c r="E6" s="37">
        <v>0</v>
      </c>
      <c r="F6" s="37"/>
      <c r="G6" s="38">
        <f>+Tabla3511[[#This Row],[Completadas a Tiempo]]/Tabla3511[[#This Row],[Recibidas]]</f>
        <v>1</v>
      </c>
    </row>
    <row r="7" spans="1:7" ht="56.25" x14ac:dyDescent="0.25">
      <c r="A7" s="40" t="s">
        <v>82</v>
      </c>
      <c r="B7" s="36" t="s">
        <v>81</v>
      </c>
      <c r="C7" s="37">
        <v>3</v>
      </c>
      <c r="D7" s="37"/>
      <c r="E7" s="37">
        <v>3</v>
      </c>
      <c r="F7" s="37"/>
      <c r="G7" s="38">
        <f>+Tabla3511[[#This Row],[Completadas a Tiempo]]/Tabla3511[[#This Row],[Recibidas]]</f>
        <v>1</v>
      </c>
    </row>
    <row r="8" spans="1:7" ht="75" x14ac:dyDescent="0.25">
      <c r="A8" s="35" t="s">
        <v>84</v>
      </c>
      <c r="B8" s="36" t="s">
        <v>81</v>
      </c>
      <c r="C8" s="37">
        <v>0</v>
      </c>
      <c r="D8" s="37"/>
      <c r="E8" s="37">
        <v>0</v>
      </c>
      <c r="F8" s="37"/>
      <c r="G8" s="38" t="e">
        <f>+Tabla3511[[#This Row],[Completadas a Tiempo]]/Tabla3511[[#This Row],[Recibidas]]</f>
        <v>#DIV/0!</v>
      </c>
    </row>
    <row r="9" spans="1:7" ht="56.25" x14ac:dyDescent="0.25">
      <c r="A9" s="35" t="s">
        <v>80</v>
      </c>
      <c r="B9" s="36" t="s">
        <v>81</v>
      </c>
      <c r="C9" s="37">
        <v>1</v>
      </c>
      <c r="D9" s="37"/>
      <c r="E9" s="37">
        <v>1</v>
      </c>
      <c r="F9" s="37"/>
      <c r="G9" s="38">
        <f>+Tabla3511[[#This Row],[Completadas a Tiempo]]/Tabla3511[[#This Row],[Recibidas]]</f>
        <v>1</v>
      </c>
    </row>
    <row r="10" spans="1:7" ht="18.75" x14ac:dyDescent="0.3">
      <c r="A10" s="41"/>
      <c r="B10" s="41"/>
      <c r="C10" s="41"/>
      <c r="D10" s="41"/>
      <c r="E10" s="41"/>
      <c r="F10" s="41"/>
      <c r="G10" s="41"/>
    </row>
    <row r="11" spans="1:7" ht="37.5" x14ac:dyDescent="0.25">
      <c r="A11" s="34" t="s">
        <v>715</v>
      </c>
      <c r="B11" s="34" t="s">
        <v>74</v>
      </c>
      <c r="C11" s="34" t="s">
        <v>709</v>
      </c>
      <c r="D11" s="34" t="s">
        <v>710</v>
      </c>
      <c r="E11" s="34" t="s">
        <v>716</v>
      </c>
      <c r="F11" s="34" t="s">
        <v>712</v>
      </c>
      <c r="G11" s="34" t="s">
        <v>713</v>
      </c>
    </row>
    <row r="12" spans="1:7" ht="56.25" x14ac:dyDescent="0.25">
      <c r="A12" s="35" t="s">
        <v>85</v>
      </c>
      <c r="B12" s="36" t="s">
        <v>717</v>
      </c>
      <c r="C12" s="37">
        <v>31</v>
      </c>
      <c r="D12" s="37"/>
      <c r="E12" s="37">
        <v>31</v>
      </c>
      <c r="F12" s="37"/>
      <c r="G12" s="38" t="e">
        <f>+Tabla34612[[#This Row],[Atendidas a Tiempo]]/Tabla34612[[#This Row],[Recibidas]]</f>
        <v>#VALUE!</v>
      </c>
    </row>
    <row r="13" spans="1:7" ht="56.25" x14ac:dyDescent="0.25">
      <c r="A13" s="35" t="s">
        <v>87</v>
      </c>
      <c r="B13" s="36" t="s">
        <v>717</v>
      </c>
      <c r="C13" s="37">
        <v>0</v>
      </c>
      <c r="D13" s="37"/>
      <c r="E13" s="37">
        <v>0</v>
      </c>
      <c r="F13" s="37"/>
      <c r="G13" s="38" t="e">
        <f>+Tabla34612[[#This Row],[Atendidas a Tiempo]]/Tabla34612[[#This Row],[Recibidas]]</f>
        <v>#VALUE!</v>
      </c>
    </row>
    <row r="14" spans="1:7" ht="56.25" x14ac:dyDescent="0.25">
      <c r="A14" s="39" t="s">
        <v>86</v>
      </c>
      <c r="B14" s="36" t="s">
        <v>717</v>
      </c>
      <c r="C14" s="37">
        <v>8</v>
      </c>
      <c r="D14" s="37"/>
      <c r="E14" s="37">
        <v>8</v>
      </c>
      <c r="F14" s="37"/>
      <c r="G14" s="38">
        <f>+Tabla34612[[#This Row],[Atendidas a Tiempo]]/Tabla34612[[#This Row],[Recibidas]]</f>
        <v>1</v>
      </c>
    </row>
    <row r="15" spans="1:7" ht="56.25" x14ac:dyDescent="0.25">
      <c r="A15" s="42" t="s">
        <v>89</v>
      </c>
      <c r="B15" s="36" t="s">
        <v>717</v>
      </c>
      <c r="C15" s="37">
        <v>0</v>
      </c>
      <c r="D15" s="37"/>
      <c r="E15" s="37">
        <v>0</v>
      </c>
      <c r="F15" s="37"/>
      <c r="G15" s="38" t="e">
        <f>+Tabla34612[[#This Row],[Atendidas a Tiempo]]/Tabla34612[[#This Row],[Recibidas]]</f>
        <v>#DIV/0!</v>
      </c>
    </row>
  </sheetData>
  <mergeCells count="1">
    <mergeCell ref="A1:G2"/>
  </mergeCells>
  <pageMargins left="0.7" right="0.7" top="0.75" bottom="0.75" header="0.3" footer="0.3"/>
  <pageSetup paperSize="9" scale="71" orientation="landscape"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Matriz</vt:lpstr>
      <vt:lpstr>Base de Datos</vt:lpstr>
      <vt:lpstr>Ene-Mar</vt:lpstr>
      <vt:lpstr>Abr-Jun</vt:lpstr>
      <vt:lpstr>Jul-Sep</vt:lpstr>
      <vt:lpstr>Oct-Dic</vt:lpstr>
      <vt:lpstr>Servicio al Cliente</vt:lpstr>
      <vt:lpstr>'Abr-Jun'!Área_de_impresión</vt:lpstr>
      <vt:lpstr>'Jul-Sep'!Área_de_impresión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Fernandez</dc:creator>
  <cp:lastModifiedBy>Carla Maria Acosta Pimentel</cp:lastModifiedBy>
  <cp:lastPrinted>2023-01-13T15:57:04Z</cp:lastPrinted>
  <dcterms:created xsi:type="dcterms:W3CDTF">2022-01-20T14:13:10Z</dcterms:created>
  <dcterms:modified xsi:type="dcterms:W3CDTF">2023-01-13T15:57:15Z</dcterms:modified>
</cp:coreProperties>
</file>