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FEC7FDAA-5F35-420E-AD24-7137075B0553}" xr6:coauthVersionLast="47" xr6:coauthVersionMax="47" xr10:uidLastSave="{00000000-0000-0000-0000-000000000000}"/>
  <bookViews>
    <workbookView xWindow="-120" yWindow="-120" windowWidth="29040" windowHeight="15840" xr2:uid="{C9A26BD9-EF9E-4600-95F3-8CCD85AB522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61" i="1"/>
  <c r="C55" i="1"/>
  <c r="C54" i="1"/>
  <c r="C48" i="1"/>
  <c r="C47" i="1"/>
  <c r="C42" i="1"/>
  <c r="C41" i="1"/>
  <c r="C40" i="1"/>
  <c r="C39" i="1"/>
  <c r="C38" i="1"/>
  <c r="C37" i="1"/>
  <c r="C36" i="1"/>
  <c r="C35" i="1"/>
  <c r="C34" i="1"/>
  <c r="C33" i="1"/>
  <c r="C32" i="1"/>
  <c r="C31" i="1"/>
  <c r="C19" i="1"/>
  <c r="C28" i="1" s="1"/>
  <c r="C14" i="1"/>
  <c r="C16" i="1" s="1"/>
  <c r="C13" i="1"/>
  <c r="C12" i="1"/>
  <c r="C50" i="1" l="1"/>
  <c r="C45" i="1"/>
  <c r="C56" i="1"/>
  <c r="C59" i="1" s="1"/>
  <c r="C64" i="1"/>
  <c r="C43" i="1"/>
  <c r="C65" i="1" l="1"/>
</calcChain>
</file>

<file path=xl/sharedStrings.xml><?xml version="1.0" encoding="utf-8"?>
<sst xmlns="http://schemas.openxmlformats.org/spreadsheetml/2006/main" count="60" uniqueCount="60">
  <si>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</si>
  <si>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</si>
  <si>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</si>
  <si>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Noviembre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</si>
  <si>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</si>
  <si>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</si>
  <si>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</si>
  <si>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</si>
  <si>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</si>
  <si>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</si>
  <si>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</si>
  <si>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</si>
  <si>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</si>
  <si>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</si>
  <si>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</si>
  <si>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</si>
  <si>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</si>
  <si>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</si>
  <si>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</si>
  <si>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</si>
  <si>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</si>
  <si>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>Equipo Maquinaria y Manejo de Materiales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</si>
  <si>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</si>
  <si>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</si>
  <si>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</si>
  <si>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</si>
  <si>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</si>
  <si>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</si>
  <si>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</si>
  <si>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</si>
  <si>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</si>
  <si>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</si>
  <si>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</si>
  <si>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</si>
  <si>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</si>
  <si>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Acumulada Maquinaria y Equipos Para manejos de Materiales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</si>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</sst>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43" fontId="0" fillId="0" borderId="0" xfId="1" applyFont="1"/>
    <xf numFmtId="0" fontId="5" fillId="2" borderId="0" xfId="0" applyFont="1" applyFill="1"/>
    <xf numFmtId="4" fontId="5" fillId="2" borderId="1" xfId="0" applyNumberFormat="1" applyFont="1" applyFill="1" applyBorder="1"/>
    <xf numFmtId="4" fontId="3" fillId="0" borderId="0" xfId="1" applyNumberFormat="1" applyFont="1"/>
    <xf numFmtId="4" fontId="3" fillId="0" borderId="0" xfId="1" applyNumberFormat="1" applyFont="1" applyFill="1"/>
    <xf numFmtId="4" fontId="6" fillId="0" borderId="0" xfId="1" applyNumberFormat="1" applyFont="1" applyFill="1"/>
    <xf numFmtId="0" fontId="0" fillId="0" borderId="2" xfId="0" applyBorder="1"/>
    <xf numFmtId="4" fontId="0" fillId="0" borderId="0" xfId="0" applyNumberFormat="1" applyAlignment="1">
      <alignment horizontal="right"/>
    </xf>
    <xf numFmtId="4" fontId="5" fillId="2" borderId="3" xfId="0" applyNumberFormat="1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4" fontId="1" fillId="0" borderId="0" xfId="4" applyNumberFormat="1"/>
    <xf numFmtId="4" fontId="0" fillId="0" borderId="0" xfId="1" applyNumberFormat="1" applyFont="1"/>
    <xf numFmtId="4" fontId="5" fillId="2" borderId="4" xfId="0" applyNumberFormat="1" applyFont="1" applyFill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43" fontId="3" fillId="0" borderId="0" xfId="0" applyNumberFormat="1" applyFont="1"/>
    <xf numFmtId="43" fontId="3" fillId="0" borderId="0" xfId="1" applyFont="1" applyFill="1"/>
    <xf numFmtId="4" fontId="11" fillId="0" borderId="0" xfId="0" applyNumberFormat="1" applyFont="1"/>
    <xf numFmtId="43" fontId="3" fillId="0" borderId="0" xfId="1" applyFont="1"/>
    <xf numFmtId="4" fontId="3" fillId="0" borderId="1" xfId="0" applyNumberFormat="1" applyFont="1" applyBorder="1"/>
    <xf numFmtId="4" fontId="5" fillId="2" borderId="0" xfId="0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3" fontId="0" fillId="0" borderId="0" xfId="0" applyNumberFormat="1" applyFill="1"/>
    <xf numFmtId="43" fontId="0" fillId="0" borderId="0" xfId="1" applyFont="1" applyFill="1"/>
    <xf numFmtId="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" fontId="6" fillId="0" borderId="0" xfId="2" applyNumberFormat="1" applyFont="1" applyFill="1"/>
    <xf numFmtId="43" fontId="6" fillId="0" borderId="0" xfId="3" applyNumberFormat="1" applyFont="1" applyFill="1"/>
    <xf numFmtId="43" fontId="6" fillId="0" borderId="0" xfId="1" applyFont="1" applyFill="1"/>
    <xf numFmtId="4" fontId="6" fillId="0" borderId="0" xfId="5" applyNumberFormat="1" applyFont="1" applyFill="1"/>
    <xf numFmtId="4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8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center"/>
    </xf>
  </cellXfs>
  <cellStyles count="6">
    <cellStyle name="Millares" xfId="1" builtinId="3"/>
    <cellStyle name="Normal" xfId="0" builtinId="0"/>
    <cellStyle name="Normal 13" xfId="5" xr:uid="{B94A6B9A-36B7-488A-95C0-9FE4CBE00812}"/>
    <cellStyle name="Normal 18" xfId="3" xr:uid="{5BBAB11C-89E5-4451-8AE9-AEE7B52279E8}"/>
    <cellStyle name="Normal 38" xfId="4" xr:uid="{A49054AC-FD97-4AF0-B8F2-FB971A275C5E}"/>
    <cellStyle name="Normal 6" xfId="2" xr:uid="{B6694C1C-B984-4D67-9CD3-7FECF8B04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CFAEF2C4-F74D-4443-AA9C-23EA2D1C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666F6A27-B414-487E-A93D-EED8E11E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de%20ESTADO%20FINANCIERO%20MES%20%20Noviembre%202023.xlsx" TargetMode="External"/><Relationship Id="rId1" Type="http://schemas.openxmlformats.org/officeDocument/2006/relationships/externalLinkPath" Target="/Users/f.vasquez/Desktop/de%20ESTADO%20FINANCIERO%20MES%20%20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dep"/>
      <sheetName val="balanza"/>
      <sheetName val="Hoja2"/>
      <sheetName val="Hoja3"/>
      <sheetName val="Hoja9"/>
      <sheetName val="Hoja8"/>
      <sheetName val="Hoja11"/>
      <sheetName val="Hoja4"/>
      <sheetName val="Hoja15"/>
      <sheetName val="Hoja7"/>
      <sheetName val="liviano"/>
      <sheetName val="Hoja10"/>
      <sheetName val="Hoja6"/>
    </sheetNames>
    <sheetDataSet>
      <sheetData sheetId="0"/>
      <sheetData sheetId="1"/>
      <sheetData sheetId="2"/>
      <sheetData sheetId="3"/>
      <sheetData sheetId="4">
        <row r="36">
          <cell r="C36">
            <v>-497473631.37000012</v>
          </cell>
        </row>
      </sheetData>
      <sheetData sheetId="5">
        <row r="30">
          <cell r="D30">
            <v>41479422.43</v>
          </cell>
        </row>
      </sheetData>
      <sheetData sheetId="6">
        <row r="29">
          <cell r="C29">
            <v>800000</v>
          </cell>
        </row>
      </sheetData>
      <sheetData sheetId="7">
        <row r="32">
          <cell r="D32">
            <v>17569164.780000001</v>
          </cell>
        </row>
      </sheetData>
      <sheetData sheetId="8">
        <row r="33">
          <cell r="C33">
            <v>384813201.06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89340075.980000004</v>
          </cell>
        </row>
        <row r="27">
          <cell r="D27">
            <v>52457662.399999999</v>
          </cell>
        </row>
        <row r="28">
          <cell r="D28">
            <v>3038259.11</v>
          </cell>
        </row>
        <row r="29">
          <cell r="D29">
            <v>55240224.880000003</v>
          </cell>
        </row>
        <row r="30">
          <cell r="D30">
            <v>63765853.590000004</v>
          </cell>
        </row>
        <row r="32">
          <cell r="D32">
            <v>3634820663.6399999</v>
          </cell>
        </row>
        <row r="33">
          <cell r="D33">
            <v>38546.6</v>
          </cell>
        </row>
      </sheetData>
      <sheetData sheetId="21">
        <row r="24">
          <cell r="D24">
            <v>5206798.88</v>
          </cell>
        </row>
        <row r="25">
          <cell r="D25">
            <v>56018748.039999999</v>
          </cell>
        </row>
        <row r="26">
          <cell r="D26">
            <v>16385321.24</v>
          </cell>
        </row>
        <row r="27">
          <cell r="D27">
            <v>5830877.5999999996</v>
          </cell>
        </row>
        <row r="28">
          <cell r="D28">
            <v>1226271.8400000001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44264255.899999999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7">
          <cell r="B27">
            <v>166000.00049999999</v>
          </cell>
        </row>
      </sheetData>
      <sheetData sheetId="32">
        <row r="23">
          <cell r="B23">
            <v>3710488.26</v>
          </cell>
        </row>
      </sheetData>
      <sheetData sheetId="33">
        <row r="22">
          <cell r="B22">
            <v>415996863.55000001</v>
          </cell>
        </row>
        <row r="23">
          <cell r="B23">
            <v>897878976.71000004</v>
          </cell>
        </row>
      </sheetData>
      <sheetData sheetId="34">
        <row r="114">
          <cell r="D114">
            <v>681898850.2299999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9A23-CF49-4DAB-9648-9E464008F24A}">
  <dimension ref="A1:K75"/>
  <sheetViews>
    <sheetView tabSelected="1" topLeftCell="A38" workbookViewId="0">
      <selection activeCell="D49" sqref="D49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43" bestFit="1" customWidth="1"/>
    <col min="6" max="6" width="36.7109375" style="43" bestFit="1" customWidth="1"/>
    <col min="7" max="7" width="29.7109375" style="44" customWidth="1"/>
    <col min="8" max="8" width="18.28515625" style="4" customWidth="1"/>
    <col min="9" max="9" width="11.42578125" style="4"/>
    <col min="10" max="10" width="14.140625" style="4" customWidth="1"/>
    <col min="11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  <c r="E4" s="45"/>
      <c r="F4" s="45"/>
      <c r="G4" s="45"/>
    </row>
    <row r="5" spans="1:8" s="1" customFormat="1" ht="14.25" x14ac:dyDescent="0.2">
      <c r="A5" s="2" t="s">
        <v>1</v>
      </c>
      <c r="B5" s="2"/>
      <c r="C5" s="2"/>
      <c r="D5" s="2"/>
      <c r="E5" s="45"/>
      <c r="F5" s="45"/>
      <c r="G5" s="45"/>
    </row>
    <row r="6" spans="1:8" s="1" customFormat="1" ht="14.25" x14ac:dyDescent="0.2">
      <c r="A6" s="2" t="s">
        <v>2</v>
      </c>
      <c r="B6" s="2"/>
      <c r="C6" s="2"/>
      <c r="D6" s="2"/>
      <c r="E6" s="46"/>
      <c r="F6" s="46"/>
      <c r="G6" s="45"/>
    </row>
    <row r="7" spans="1:8" s="1" customFormat="1" ht="14.25" x14ac:dyDescent="0.2">
      <c r="A7" s="2" t="s">
        <v>3</v>
      </c>
      <c r="B7" s="2"/>
      <c r="C7" s="2"/>
      <c r="D7" s="2"/>
      <c r="E7" s="46"/>
      <c r="F7" s="46"/>
      <c r="G7" s="45"/>
    </row>
    <row r="8" spans="1:8" s="1" customFormat="1" ht="14.25" x14ac:dyDescent="0.2">
      <c r="A8" s="2" t="s">
        <v>4</v>
      </c>
      <c r="B8" s="2"/>
      <c r="C8" s="2"/>
      <c r="D8" s="2"/>
      <c r="E8" s="46"/>
      <c r="F8" s="46"/>
      <c r="G8" s="45"/>
    </row>
    <row r="9" spans="1:8" ht="9.75" customHeight="1" x14ac:dyDescent="0.2"/>
    <row r="10" spans="1:8" ht="14.1" customHeight="1" x14ac:dyDescent="0.25">
      <c r="B10" s="9" t="s">
        <v>5</v>
      </c>
      <c r="E10" s="47"/>
      <c r="F10" s="47"/>
      <c r="G10" s="48"/>
      <c r="H10"/>
    </row>
    <row r="11" spans="1:8" ht="14.1" customHeight="1" x14ac:dyDescent="0.25">
      <c r="B11" s="4" t="s">
        <v>6</v>
      </c>
      <c r="E11" s="47"/>
      <c r="F11" s="47"/>
      <c r="G11" s="48"/>
      <c r="H11"/>
    </row>
    <row r="12" spans="1:8" ht="14.1" customHeight="1" x14ac:dyDescent="0.25">
      <c r="B12" s="4" t="s">
        <v>7</v>
      </c>
      <c r="C12" s="11">
        <f>+[1]Banco!D30+[1]caja!C29</f>
        <v>42279422.43</v>
      </c>
      <c r="E12" s="49"/>
      <c r="F12" s="47"/>
      <c r="G12" s="48"/>
      <c r="H12"/>
    </row>
    <row r="13" spans="1:8" ht="14.1" customHeight="1" x14ac:dyDescent="0.25">
      <c r="B13" s="4" t="s">
        <v>8</v>
      </c>
      <c r="C13" s="11">
        <f>+[1]CXC!D32</f>
        <v>17569164.780000001</v>
      </c>
      <c r="E13" s="50"/>
      <c r="F13" s="49"/>
      <c r="G13" s="48"/>
      <c r="H13" s="12"/>
    </row>
    <row r="14" spans="1:8" ht="14.1" customHeight="1" x14ac:dyDescent="0.25">
      <c r="B14" s="4" t="s">
        <v>9</v>
      </c>
      <c r="C14" s="11">
        <f>+[1]Inv.!C33</f>
        <v>384813201.06</v>
      </c>
      <c r="E14" s="50"/>
      <c r="F14" s="49"/>
      <c r="G14" s="48"/>
      <c r="H14" s="12"/>
    </row>
    <row r="15" spans="1:8" ht="14.1" customHeight="1" x14ac:dyDescent="0.25">
      <c r="B15" s="4" t="s">
        <v>10</v>
      </c>
      <c r="C15" s="11">
        <v>9310656.3100000005</v>
      </c>
      <c r="E15" s="48"/>
      <c r="F15" s="47"/>
      <c r="G15" s="48"/>
      <c r="H15" s="12"/>
    </row>
    <row r="16" spans="1:8" ht="14.1" customHeight="1" thickBot="1" x14ac:dyDescent="0.3">
      <c r="B16" s="13" t="s">
        <v>11</v>
      </c>
      <c r="C16" s="14">
        <f>SUM(C12:C15)</f>
        <v>453972444.57999998</v>
      </c>
      <c r="D16" s="10"/>
      <c r="E16" s="48"/>
      <c r="F16" s="48"/>
      <c r="G16" s="48"/>
      <c r="H16" s="12"/>
    </row>
    <row r="17" spans="2:8" ht="14.1" customHeight="1" thickTop="1" x14ac:dyDescent="0.25">
      <c r="C17" s="11"/>
      <c r="E17" s="47"/>
      <c r="F17" s="47"/>
      <c r="G17" s="48"/>
      <c r="H17" s="12"/>
    </row>
    <row r="18" spans="2:8" ht="14.1" customHeight="1" x14ac:dyDescent="0.25">
      <c r="B18" s="4" t="s">
        <v>12</v>
      </c>
      <c r="C18" s="11"/>
      <c r="E18" s="48"/>
      <c r="F18" s="47"/>
      <c r="G18" s="48"/>
      <c r="H18" s="12"/>
    </row>
    <row r="19" spans="2:8" ht="14.1" customHeight="1" x14ac:dyDescent="0.25">
      <c r="B19" s="4" t="s">
        <v>13</v>
      </c>
      <c r="C19" s="15">
        <f>+[1]Terreno!C31</f>
        <v>299352932</v>
      </c>
      <c r="E19" s="47"/>
      <c r="G19" s="48"/>
      <c r="H19" s="12"/>
    </row>
    <row r="20" spans="2:8" ht="14.1" customHeight="1" x14ac:dyDescent="0.25">
      <c r="B20" s="4" t="s">
        <v>14</v>
      </c>
      <c r="C20" s="15">
        <v>178984290.30000001</v>
      </c>
      <c r="E20" s="47"/>
      <c r="G20" s="48"/>
      <c r="H20" s="12"/>
    </row>
    <row r="21" spans="2:8" ht="14.1" customHeight="1" x14ac:dyDescent="0.25">
      <c r="B21" s="4" t="s">
        <v>15</v>
      </c>
      <c r="C21" s="16">
        <v>71276387.569999993</v>
      </c>
      <c r="E21" s="48"/>
      <c r="G21" s="49"/>
      <c r="H21" s="12"/>
    </row>
    <row r="22" spans="2:8" ht="14.1" customHeight="1" x14ac:dyDescent="0.25">
      <c r="B22" s="4" t="s">
        <v>16</v>
      </c>
      <c r="C22" s="15">
        <v>4945954.55</v>
      </c>
      <c r="E22" s="47"/>
      <c r="F22" s="50"/>
      <c r="G22" s="48"/>
      <c r="H22"/>
    </row>
    <row r="23" spans="2:8" ht="14.1" customHeight="1" x14ac:dyDescent="0.25">
      <c r="B23" s="4" t="s">
        <v>17</v>
      </c>
      <c r="C23" s="15">
        <v>118017528.70999999</v>
      </c>
      <c r="E23" s="47"/>
      <c r="F23" s="50"/>
      <c r="G23" s="47"/>
      <c r="H23" s="10"/>
    </row>
    <row r="24" spans="2:8" ht="14.1" customHeight="1" x14ac:dyDescent="0.25">
      <c r="B24" s="4" t="s">
        <v>18</v>
      </c>
      <c r="C24" s="15">
        <v>55876146.219999999</v>
      </c>
      <c r="E24" s="48"/>
      <c r="H24" s="3"/>
    </row>
    <row r="25" spans="2:8" ht="14.1" customHeight="1" x14ac:dyDescent="0.25">
      <c r="B25" s="4" t="s">
        <v>19</v>
      </c>
      <c r="C25" s="17">
        <v>149626460.00999999</v>
      </c>
      <c r="E25" s="50"/>
      <c r="H25" s="3"/>
    </row>
    <row r="26" spans="2:8" ht="14.1" customHeight="1" x14ac:dyDescent="0.25">
      <c r="B26" s="4" t="s">
        <v>20</v>
      </c>
      <c r="C26" s="16">
        <v>4107973331.3400002</v>
      </c>
      <c r="E26" s="48"/>
    </row>
    <row r="27" spans="2:8" ht="14.1" customHeight="1" x14ac:dyDescent="0.25">
      <c r="B27" s="18" t="s">
        <v>21</v>
      </c>
      <c r="C27" s="19">
        <v>925120</v>
      </c>
      <c r="E27" s="48"/>
    </row>
    <row r="28" spans="2:8" ht="14.1" customHeight="1" thickBot="1" x14ac:dyDescent="0.3">
      <c r="B28" s="13" t="s">
        <v>22</v>
      </c>
      <c r="C28" s="20">
        <f>SUM(C19:C27)</f>
        <v>4986978150.6999998</v>
      </c>
      <c r="E28" s="48"/>
    </row>
    <row r="29" spans="2:8" ht="14.1" customHeight="1" thickTop="1" x14ac:dyDescent="0.2">
      <c r="C29" s="11"/>
    </row>
    <row r="30" spans="2:8" ht="14.1" customHeight="1" x14ac:dyDescent="0.2">
      <c r="B30" s="4" t="s">
        <v>23</v>
      </c>
      <c r="C30" s="11"/>
      <c r="E30" s="51"/>
    </row>
    <row r="31" spans="2:8" ht="14.1" customHeight="1" x14ac:dyDescent="0.25">
      <c r="B31" s="4" t="s">
        <v>24</v>
      </c>
      <c r="C31" s="10">
        <f>+'[1]Apilc Depreciacion'!D26</f>
        <v>89340075.980000004</v>
      </c>
      <c r="E31" s="52"/>
    </row>
    <row r="32" spans="2:8" ht="14.1" customHeight="1" x14ac:dyDescent="0.25">
      <c r="B32" s="21" t="s">
        <v>25</v>
      </c>
      <c r="C32" s="10">
        <f>+'[1]Apilc Depreciacion'!D27</f>
        <v>52457662.399999999</v>
      </c>
      <c r="D32" s="22"/>
      <c r="E32" s="53"/>
    </row>
    <row r="33" spans="2:11" ht="14.1" customHeight="1" x14ac:dyDescent="0.25">
      <c r="B33" s="4" t="s">
        <v>26</v>
      </c>
      <c r="C33" s="10">
        <f>+'[1]Apilc Depreciacion'!D28</f>
        <v>3038259.11</v>
      </c>
      <c r="E33" s="53"/>
    </row>
    <row r="34" spans="2:11" ht="14.1" customHeight="1" x14ac:dyDescent="0.25">
      <c r="B34" s="4" t="s">
        <v>27</v>
      </c>
      <c r="C34" s="10">
        <f>+'[1]Apilc Depreciacion'!D29</f>
        <v>55240224.880000003</v>
      </c>
      <c r="E34" s="53"/>
    </row>
    <row r="35" spans="2:11" ht="14.1" customHeight="1" x14ac:dyDescent="0.25">
      <c r="B35" s="4" t="s">
        <v>28</v>
      </c>
      <c r="C35" s="10">
        <f>+'[1]Apilc Depreciacion'!D30</f>
        <v>63765853.590000004</v>
      </c>
      <c r="F35" s="54"/>
    </row>
    <row r="36" spans="2:11" ht="14.1" customHeight="1" x14ac:dyDescent="0.25">
      <c r="B36" s="4" t="s">
        <v>29</v>
      </c>
      <c r="C36" s="10">
        <f>+[1]Depreciacion!D24</f>
        <v>5206798.88</v>
      </c>
      <c r="F36" s="48"/>
    </row>
    <row r="37" spans="2:11" ht="14.1" customHeight="1" x14ac:dyDescent="0.25">
      <c r="B37" s="4" t="s">
        <v>30</v>
      </c>
      <c r="C37" s="10">
        <f>+[1]Depreciacion!D25</f>
        <v>56018748.039999999</v>
      </c>
      <c r="F37" s="55"/>
    </row>
    <row r="38" spans="2:11" ht="14.1" customHeight="1" x14ac:dyDescent="0.25">
      <c r="B38" s="21" t="s">
        <v>31</v>
      </c>
      <c r="C38" s="10">
        <f>+[1]Depreciacion!D26</f>
        <v>16385321.24</v>
      </c>
    </row>
    <row r="39" spans="2:11" ht="14.1" customHeight="1" x14ac:dyDescent="0.25">
      <c r="B39" s="4" t="s">
        <v>32</v>
      </c>
      <c r="C39" s="10">
        <f>+[1]Depreciacion!D27</f>
        <v>5830877.5999999996</v>
      </c>
      <c r="E39" s="53"/>
    </row>
    <row r="40" spans="2:11" ht="14.1" customHeight="1" x14ac:dyDescent="0.25">
      <c r="B40" s="4" t="s">
        <v>33</v>
      </c>
      <c r="C40" s="23">
        <f>+[1]Depreciacion!D28</f>
        <v>1226271.8400000001</v>
      </c>
      <c r="E40" s="53"/>
      <c r="F40" s="56"/>
    </row>
    <row r="41" spans="2:11" ht="14.1" customHeight="1" x14ac:dyDescent="0.25">
      <c r="B41" s="4" t="s">
        <v>34</v>
      </c>
      <c r="C41" s="10">
        <f>+'[1]Apilc Depreciacion'!D32</f>
        <v>3634820663.6399999</v>
      </c>
      <c r="E41" s="48"/>
      <c r="F41" s="48"/>
    </row>
    <row r="42" spans="2:11" ht="14.1" customHeight="1" x14ac:dyDescent="0.25">
      <c r="B42" t="s">
        <v>35</v>
      </c>
      <c r="C42" s="24">
        <f>+'[1]Apilc Depreciacion'!D33</f>
        <v>38546.6</v>
      </c>
      <c r="D42" s="10"/>
      <c r="E42" s="48"/>
      <c r="F42" s="48"/>
    </row>
    <row r="43" spans="2:11" ht="14.1" customHeight="1" x14ac:dyDescent="0.25">
      <c r="B43" s="13" t="s">
        <v>36</v>
      </c>
      <c r="C43" s="25">
        <f>SUM(C31:C42)</f>
        <v>3983369303.7999997</v>
      </c>
      <c r="E43" s="48"/>
      <c r="F43" s="48"/>
    </row>
    <row r="44" spans="2:11" ht="14.1" customHeight="1" x14ac:dyDescent="0.25">
      <c r="C44" s="11"/>
      <c r="E44" s="48"/>
      <c r="F44" s="57"/>
    </row>
    <row r="45" spans="2:11" ht="14.1" customHeight="1" thickBot="1" x14ac:dyDescent="0.3">
      <c r="B45" s="4" t="s">
        <v>37</v>
      </c>
      <c r="C45" s="26">
        <f>SUM(C28+C47-C43)</f>
        <v>1047873102.7999997</v>
      </c>
      <c r="F45" s="50"/>
    </row>
    <row r="46" spans="2:11" ht="14.1" customHeight="1" thickTop="1" x14ac:dyDescent="0.25">
      <c r="C46" s="11"/>
      <c r="F46" s="47"/>
    </row>
    <row r="47" spans="2:11" ht="14.1" customHeight="1" x14ac:dyDescent="0.25">
      <c r="B47" s="4" t="s">
        <v>38</v>
      </c>
      <c r="C47" s="11">
        <f>+'[1]CONTS. EN PROCESO'!C21</f>
        <v>44264255.899999999</v>
      </c>
      <c r="F47" s="49"/>
    </row>
    <row r="48" spans="2:11" ht="14.1" customHeight="1" x14ac:dyDescent="0.25">
      <c r="B48" s="4" t="s">
        <v>39</v>
      </c>
      <c r="C48" s="27">
        <f>+'[1]Otros activos'!$B$27</f>
        <v>166000.00049999999</v>
      </c>
      <c r="E48" s="50"/>
      <c r="F48" s="58"/>
      <c r="G48" s="59"/>
      <c r="H48" s="28"/>
      <c r="I48" s="29"/>
      <c r="J48" s="30"/>
      <c r="K48" s="31"/>
    </row>
    <row r="49" spans="2:11" ht="14.1" customHeight="1" x14ac:dyDescent="0.25">
      <c r="C49" s="11"/>
      <c r="E49" s="48"/>
      <c r="F49" s="58"/>
      <c r="G49" s="59"/>
      <c r="H49" s="28"/>
      <c r="I49" s="29"/>
      <c r="J49" s="30"/>
      <c r="K49" s="31"/>
    </row>
    <row r="50" spans="2:11" ht="14.1" customHeight="1" thickBot="1" x14ac:dyDescent="0.3">
      <c r="B50" s="13" t="s">
        <v>40</v>
      </c>
      <c r="C50" s="20">
        <f>SUM(C16+C28-C43+C47+C48)</f>
        <v>1502011547.3805001</v>
      </c>
      <c r="F50" s="49"/>
      <c r="J50" s="11"/>
    </row>
    <row r="51" spans="2:11" ht="14.1" customHeight="1" thickTop="1" x14ac:dyDescent="0.25">
      <c r="C51" s="11"/>
      <c r="F51" s="50"/>
      <c r="J51" s="32"/>
    </row>
    <row r="52" spans="2:11" ht="14.1" customHeight="1" x14ac:dyDescent="0.2">
      <c r="B52" s="9" t="s">
        <v>41</v>
      </c>
      <c r="C52" s="11"/>
      <c r="E52" s="51"/>
      <c r="F52" s="33"/>
    </row>
    <row r="53" spans="2:11" ht="14.1" customHeight="1" x14ac:dyDescent="0.2">
      <c r="B53" s="4" t="s">
        <v>42</v>
      </c>
      <c r="C53" s="34"/>
    </row>
    <row r="54" spans="2:11" ht="14.1" customHeight="1" x14ac:dyDescent="0.25">
      <c r="B54" s="4" t="s">
        <v>43</v>
      </c>
      <c r="C54" s="11">
        <f>+[1]CXP!D114</f>
        <v>681898850.2299999</v>
      </c>
      <c r="D54" s="32"/>
      <c r="F54" s="48"/>
      <c r="H54" s="35"/>
    </row>
    <row r="55" spans="2:11" ht="14.1" customHeight="1" x14ac:dyDescent="0.25">
      <c r="B55" s="4" t="s">
        <v>44</v>
      </c>
      <c r="C55" s="11">
        <f>+'[1]Acum.  por pagar'!B23</f>
        <v>3710488.26</v>
      </c>
      <c r="D55" s="32"/>
      <c r="F55" s="48"/>
    </row>
    <row r="56" spans="2:11" ht="14.1" customHeight="1" thickBot="1" x14ac:dyDescent="0.3">
      <c r="B56" s="4" t="s">
        <v>45</v>
      </c>
      <c r="C56" s="36">
        <f>SUM(C54:C55)</f>
        <v>685609338.48999989</v>
      </c>
      <c r="D56" s="32"/>
      <c r="E56" s="48"/>
    </row>
    <row r="57" spans="2:11" ht="14.1" customHeight="1" thickTop="1" x14ac:dyDescent="0.25">
      <c r="C57" s="11"/>
      <c r="D57" s="32"/>
      <c r="E57" s="48"/>
      <c r="F57" s="48"/>
    </row>
    <row r="58" spans="2:11" ht="14.1" customHeight="1" x14ac:dyDescent="0.2">
      <c r="B58" s="4" t="s">
        <v>46</v>
      </c>
      <c r="C58" s="11"/>
      <c r="E58" s="60"/>
    </row>
    <row r="59" spans="2:11" ht="14.1" customHeight="1" x14ac:dyDescent="0.2">
      <c r="B59" s="13" t="s">
        <v>47</v>
      </c>
      <c r="C59" s="37">
        <f>SUM(C56+C58)</f>
        <v>685609338.48999989</v>
      </c>
    </row>
    <row r="60" spans="2:11" ht="14.1" customHeight="1" x14ac:dyDescent="0.25">
      <c r="B60" s="9" t="s">
        <v>48</v>
      </c>
      <c r="C60" s="11"/>
      <c r="D60" s="4"/>
      <c r="E60" s="48"/>
    </row>
    <row r="61" spans="2:11" ht="14.1" customHeight="1" x14ac:dyDescent="0.25">
      <c r="B61" s="4" t="s">
        <v>49</v>
      </c>
      <c r="C61" s="11">
        <f>+[1]Utilidad!B22</f>
        <v>415996863.55000001</v>
      </c>
      <c r="D61" s="4"/>
      <c r="E61" s="53"/>
      <c r="F61" s="48"/>
    </row>
    <row r="62" spans="2:11" ht="14.1" customHeight="1" x14ac:dyDescent="0.25">
      <c r="B62" s="4" t="s">
        <v>50</v>
      </c>
      <c r="C62" s="11">
        <f>+[1]Utilidad!B23</f>
        <v>897878976.71000004</v>
      </c>
      <c r="E62" s="51"/>
      <c r="F62" s="48"/>
    </row>
    <row r="63" spans="2:11" ht="14.1" customHeight="1" x14ac:dyDescent="0.25">
      <c r="B63" s="4" t="s">
        <v>51</v>
      </c>
      <c r="C63" s="11">
        <f>+'[1]Estado de Resultados'!C36</f>
        <v>-497473631.37000012</v>
      </c>
      <c r="E63" s="60"/>
      <c r="F63" s="48"/>
    </row>
    <row r="64" spans="2:11" ht="14.1" customHeight="1" thickBot="1" x14ac:dyDescent="0.3">
      <c r="B64" s="4" t="s">
        <v>52</v>
      </c>
      <c r="C64" s="36">
        <f>SUM(C60:C63)</f>
        <v>816402208.88999987</v>
      </c>
      <c r="E64" s="48"/>
      <c r="F64" s="48"/>
    </row>
    <row r="65" spans="2:6" ht="14.1" customHeight="1" thickTop="1" thickBot="1" x14ac:dyDescent="0.3">
      <c r="B65" s="13" t="s">
        <v>53</v>
      </c>
      <c r="C65" s="20">
        <f>SUM(C59+C64)</f>
        <v>1502011547.3799996</v>
      </c>
      <c r="D65" s="10"/>
      <c r="E65" s="48"/>
      <c r="F65" s="48"/>
    </row>
    <row r="66" spans="2:6" ht="15.75" thickTop="1" x14ac:dyDescent="0.25">
      <c r="C66" s="11"/>
      <c r="F66" s="48"/>
    </row>
    <row r="67" spans="2:6" ht="15" x14ac:dyDescent="0.25">
      <c r="C67" s="11"/>
      <c r="F67" s="48"/>
    </row>
    <row r="68" spans="2:6" x14ac:dyDescent="0.2">
      <c r="C68" s="11"/>
      <c r="F68" s="51"/>
    </row>
    <row r="69" spans="2:6" x14ac:dyDescent="0.2">
      <c r="C69" s="11"/>
      <c r="F69" s="51"/>
    </row>
    <row r="70" spans="2:6" x14ac:dyDescent="0.2">
      <c r="B70" s="9" t="s">
        <v>54</v>
      </c>
      <c r="C70" s="38" t="s">
        <v>55</v>
      </c>
      <c r="D70" s="39"/>
      <c r="F70" s="51"/>
    </row>
    <row r="71" spans="2:6" x14ac:dyDescent="0.2">
      <c r="B71" s="40" t="s">
        <v>56</v>
      </c>
      <c r="C71" s="41" t="s">
        <v>57</v>
      </c>
      <c r="D71" s="39"/>
      <c r="E71" s="61"/>
      <c r="F71" s="51"/>
    </row>
    <row r="72" spans="2:6" x14ac:dyDescent="0.2">
      <c r="B72" s="42" t="s">
        <v>58</v>
      </c>
      <c r="C72" s="41" t="s">
        <v>59</v>
      </c>
      <c r="D72" s="4"/>
      <c r="F72" s="51"/>
    </row>
    <row r="73" spans="2:6" x14ac:dyDescent="0.2">
      <c r="C73" s="4"/>
      <c r="D73" s="4"/>
      <c r="F73" s="51"/>
    </row>
    <row r="74" spans="2:6" x14ac:dyDescent="0.2">
      <c r="C74" s="11"/>
      <c r="D74" s="4"/>
    </row>
    <row r="75" spans="2:6" x14ac:dyDescent="0.2">
      <c r="C75" s="11"/>
      <c r="D75" s="4"/>
      <c r="E75" s="60"/>
    </row>
  </sheetData>
  <mergeCells count="6">
    <mergeCell ref="B1:D1"/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cp:lastPrinted>2023-12-18T15:20:25Z</cp:lastPrinted>
  <dcterms:created xsi:type="dcterms:W3CDTF">2023-12-18T15:11:10Z</dcterms:created>
  <dcterms:modified xsi:type="dcterms:W3CDTF">2023-12-18T15:21:15Z</dcterms:modified>
</cp:coreProperties>
</file>